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PASS\Faculty and Staff\Diversity\2025\"/>
    </mc:Choice>
  </mc:AlternateContent>
  <xr:revisionPtr revIDLastSave="0" documentId="13_ncr:1_{15211960-3692-4F63-A949-1717C26A6583}" xr6:coauthVersionLast="47" xr6:coauthVersionMax="47" xr10:uidLastSave="{00000000-0000-0000-0000-000000000000}"/>
  <bookViews>
    <workbookView xWindow="43170" yWindow="2805" windowWidth="27015" windowHeight="15885" xr2:uid="{00000000-000D-0000-FFFF-FFFF00000000}"/>
  </bookViews>
  <sheets>
    <sheet name="TOTALS" sheetId="22" r:id="rId1"/>
    <sheet name="President" sheetId="1" r:id="rId2"/>
    <sheet name="Provost" sheetId="11" r:id="rId3"/>
    <sheet name="CIO" sheetId="2" r:id="rId4"/>
    <sheet name="Libraries" sheetId="20" r:id="rId5"/>
    <sheet name="VPAF" sheetId="3" r:id="rId6"/>
    <sheet name="VPCM" sheetId="4" r:id="rId7"/>
    <sheet name="VPHR" sheetId="5" r:id="rId8"/>
    <sheet name="VPSL" sheetId="6" r:id="rId9"/>
    <sheet name="VPR" sheetId="7" r:id="rId10"/>
    <sheet name="Extension" sheetId="8" r:id="rId11"/>
    <sheet name="Agr" sheetId="12" r:id="rId12"/>
    <sheet name="Arch" sheetId="13" r:id="rId13"/>
    <sheet name="A&amp;S" sheetId="14" r:id="rId14"/>
    <sheet name="Business" sheetId="15" r:id="rId15"/>
    <sheet name="Education" sheetId="16" r:id="rId16"/>
    <sheet name="Leadership" sheetId="21" r:id="rId17"/>
    <sheet name="Engineering" sheetId="17" r:id="rId18"/>
    <sheet name="Human Ecology" sheetId="18" r:id="rId19"/>
    <sheet name="Vet Med" sheetId="19" r:id="rId20"/>
    <sheet name="Salina" sheetId="10" r:id="rId21"/>
  </sheets>
  <definedNames>
    <definedName name="_xlnm.Print_Area" localSheetId="13">'A&amp;S'!$A$1:$CS$20</definedName>
    <definedName name="_xlnm.Print_Area" localSheetId="11">Agr!$A$1:$CS$20</definedName>
    <definedName name="_xlnm.Print_Area" localSheetId="12">Arch!$A$1:$CS$20</definedName>
    <definedName name="_xlnm.Print_Area" localSheetId="14">Business!$A$1:$CS$20</definedName>
    <definedName name="_xlnm.Print_Area" localSheetId="3">CIO!$A$1:$CS$20</definedName>
    <definedName name="_xlnm.Print_Area" localSheetId="15">Education!$A$1:$CS$20</definedName>
    <definedName name="_xlnm.Print_Area" localSheetId="17">Engineering!$A$1:$CS$20</definedName>
    <definedName name="_xlnm.Print_Area" localSheetId="10">Extension!$A$1:$CS$20</definedName>
    <definedName name="_xlnm.Print_Area" localSheetId="18">'Human Ecology'!$A$1:$CS$20</definedName>
    <definedName name="_xlnm.Print_Area" localSheetId="16">Leadership!$A$1:$CS$20</definedName>
    <definedName name="_xlnm.Print_Area" localSheetId="4">Libraries!$A$1:$CS$20</definedName>
    <definedName name="_xlnm.Print_Area" localSheetId="1">President!$A$1:$CS$20</definedName>
    <definedName name="_xlnm.Print_Area" localSheetId="2">Provost!$A$1:$CS$21</definedName>
    <definedName name="_xlnm.Print_Area" localSheetId="20">Salina!$A$1:$CS$20</definedName>
    <definedName name="_xlnm.Print_Area" localSheetId="0">TOTALS!$A$1:$CS$20</definedName>
    <definedName name="_xlnm.Print_Area" localSheetId="19">'Vet Med'!$A$1:$CS$20</definedName>
    <definedName name="_xlnm.Print_Area" localSheetId="5">VPAF!$A$1:$CS$20</definedName>
    <definedName name="_xlnm.Print_Area" localSheetId="6">VPCM!$A$1:$CS$20</definedName>
    <definedName name="_xlnm.Print_Area" localSheetId="7">VPHR!$A$1:$CS$20</definedName>
    <definedName name="_xlnm.Print_Area" localSheetId="9">VPR!$A$1:$CS$20</definedName>
    <definedName name="_xlnm.Print_Area" localSheetId="8">VPSL!$A$1:$CS$20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18" i="10" l="1"/>
  <c r="BU18" i="10"/>
  <c r="AW18" i="10"/>
  <c r="CP19" i="10"/>
  <c r="CQ11" i="10" s="1"/>
  <c r="CQ17" i="10"/>
  <c r="CQ16" i="10"/>
  <c r="CQ15" i="10"/>
  <c r="CQ14" i="10"/>
  <c r="BR19" i="10"/>
  <c r="BS11" i="10" s="1"/>
  <c r="BS17" i="10"/>
  <c r="BS15" i="10"/>
  <c r="BS14" i="10"/>
  <c r="BS9" i="10"/>
  <c r="AT19" i="10"/>
  <c r="AU10" i="10" s="1"/>
  <c r="V19" i="10"/>
  <c r="W16" i="10" s="1"/>
  <c r="W17" i="10"/>
  <c r="CP19" i="19"/>
  <c r="CQ17" i="19" s="1"/>
  <c r="BR19" i="19"/>
  <c r="BS9" i="19" s="1"/>
  <c r="BS17" i="19"/>
  <c r="BS15" i="19"/>
  <c r="BS14" i="19"/>
  <c r="BS13" i="19"/>
  <c r="BS12" i="19"/>
  <c r="BS11" i="19"/>
  <c r="BS10" i="19"/>
  <c r="AT19" i="19"/>
  <c r="AU10" i="19" s="1"/>
  <c r="AU18" i="19"/>
  <c r="AU17" i="19"/>
  <c r="AU16" i="19"/>
  <c r="AU15" i="19"/>
  <c r="AU12" i="19"/>
  <c r="AU11" i="19"/>
  <c r="V19" i="19"/>
  <c r="W10" i="19" s="1"/>
  <c r="W18" i="19"/>
  <c r="CP19" i="18"/>
  <c r="CQ10" i="18" s="1"/>
  <c r="CQ17" i="18"/>
  <c r="CQ16" i="18"/>
  <c r="CQ15" i="18"/>
  <c r="CQ14" i="18"/>
  <c r="CQ12" i="18"/>
  <c r="CQ11" i="18"/>
  <c r="BR19" i="18"/>
  <c r="BS14" i="18" s="1"/>
  <c r="BS17" i="18"/>
  <c r="BS10" i="18"/>
  <c r="AT19" i="18"/>
  <c r="AU9" i="18" s="1"/>
  <c r="AU18" i="18"/>
  <c r="AU17" i="18"/>
  <c r="AU15" i="18"/>
  <c r="V19" i="18"/>
  <c r="W16" i="18" s="1"/>
  <c r="CP19" i="17"/>
  <c r="CQ10" i="17" s="1"/>
  <c r="CQ18" i="17"/>
  <c r="CQ17" i="17"/>
  <c r="CQ16" i="17"/>
  <c r="CQ15" i="17"/>
  <c r="CQ14" i="17"/>
  <c r="CQ12" i="17"/>
  <c r="CQ11" i="17"/>
  <c r="CQ9" i="17"/>
  <c r="BR19" i="17"/>
  <c r="BS15" i="17" s="1"/>
  <c r="AT19" i="17"/>
  <c r="AU14" i="17" s="1"/>
  <c r="AU18" i="17"/>
  <c r="V19" i="17"/>
  <c r="W16" i="17" s="1"/>
  <c r="W17" i="17"/>
  <c r="CP19" i="21"/>
  <c r="CQ17" i="21" s="1"/>
  <c r="CQ15" i="21"/>
  <c r="CQ14" i="21"/>
  <c r="CQ11" i="21"/>
  <c r="CQ10" i="21"/>
  <c r="CQ9" i="21"/>
  <c r="AT19" i="21"/>
  <c r="AU17" i="21" s="1"/>
  <c r="AU15" i="21"/>
  <c r="V19" i="21"/>
  <c r="W17" i="21" s="1"/>
  <c r="CP19" i="16"/>
  <c r="CQ10" i="16" s="1"/>
  <c r="CQ18" i="16"/>
  <c r="CQ17" i="16"/>
  <c r="CQ16" i="16"/>
  <c r="CQ15" i="16"/>
  <c r="CQ14" i="16"/>
  <c r="CQ12" i="16"/>
  <c r="CQ11" i="16"/>
  <c r="CQ9" i="16"/>
  <c r="BR19" i="16"/>
  <c r="BS17" i="16" s="1"/>
  <c r="AT19" i="16"/>
  <c r="AU11" i="16" s="1"/>
  <c r="V19" i="16"/>
  <c r="W17" i="16" s="1"/>
  <c r="CP19" i="15"/>
  <c r="CQ9" i="15" s="1"/>
  <c r="CQ17" i="15"/>
  <c r="CQ16" i="15"/>
  <c r="CQ15" i="15"/>
  <c r="CQ12" i="15"/>
  <c r="CQ11" i="15"/>
  <c r="CQ10" i="15"/>
  <c r="BR19" i="15"/>
  <c r="BS17" i="15" s="1"/>
  <c r="BS10" i="15"/>
  <c r="AT19" i="15"/>
  <c r="AU10" i="15" s="1"/>
  <c r="V19" i="15"/>
  <c r="W10" i="15" s="1"/>
  <c r="CP19" i="14"/>
  <c r="CQ18" i="14" s="1"/>
  <c r="CQ17" i="14"/>
  <c r="CQ15" i="14"/>
  <c r="CQ14" i="14"/>
  <c r="CQ11" i="14"/>
  <c r="BR19" i="14"/>
  <c r="BS9" i="14" s="1"/>
  <c r="BS17" i="14"/>
  <c r="BS15" i="14"/>
  <c r="BS12" i="14"/>
  <c r="BS10" i="14"/>
  <c r="AT19" i="14"/>
  <c r="AU10" i="14" s="1"/>
  <c r="AU18" i="14"/>
  <c r="AU12" i="14"/>
  <c r="V19" i="14"/>
  <c r="W17" i="14" s="1"/>
  <c r="W12" i="14"/>
  <c r="W9" i="14"/>
  <c r="CP19" i="13"/>
  <c r="CQ17" i="13"/>
  <c r="CQ15" i="13"/>
  <c r="CQ14" i="13"/>
  <c r="CQ12" i="13"/>
  <c r="CQ11" i="13"/>
  <c r="CQ10" i="13"/>
  <c r="CQ9" i="13"/>
  <c r="AT19" i="13"/>
  <c r="AU17" i="13" s="1"/>
  <c r="AU15" i="13"/>
  <c r="AU12" i="13"/>
  <c r="AU10" i="13"/>
  <c r="AU9" i="13"/>
  <c r="V19" i="13"/>
  <c r="W10" i="13" s="1"/>
  <c r="W17" i="13"/>
  <c r="W14" i="13"/>
  <c r="CP19" i="12"/>
  <c r="CQ14" i="12" s="1"/>
  <c r="CQ18" i="12"/>
  <c r="CQ17" i="12"/>
  <c r="CQ15" i="12"/>
  <c r="CQ11" i="12"/>
  <c r="CQ10" i="12"/>
  <c r="BR19" i="12"/>
  <c r="BS18" i="12" s="1"/>
  <c r="BS15" i="12"/>
  <c r="BS14" i="12"/>
  <c r="BS12" i="12"/>
  <c r="AT19" i="12"/>
  <c r="AU10" i="12" s="1"/>
  <c r="V19" i="12"/>
  <c r="W9" i="12" s="1"/>
  <c r="W12" i="12"/>
  <c r="W11" i="12"/>
  <c r="W10" i="12"/>
  <c r="CS18" i="8"/>
  <c r="CP19" i="8"/>
  <c r="CQ17" i="8" s="1"/>
  <c r="CQ16" i="8"/>
  <c r="CQ15" i="8"/>
  <c r="CQ14" i="8"/>
  <c r="CQ10" i="8"/>
  <c r="CQ9" i="8"/>
  <c r="BR19" i="8"/>
  <c r="BS17" i="8" s="1"/>
  <c r="BS14" i="8"/>
  <c r="BS10" i="8"/>
  <c r="AT19" i="8"/>
  <c r="AU17" i="8" s="1"/>
  <c r="AU16" i="8"/>
  <c r="AU15" i="8"/>
  <c r="AU14" i="8"/>
  <c r="BU18" i="7"/>
  <c r="CP19" i="7"/>
  <c r="CQ10" i="7" s="1"/>
  <c r="CQ18" i="7"/>
  <c r="CQ17" i="7"/>
  <c r="CQ15" i="7"/>
  <c r="CQ14" i="7"/>
  <c r="CQ13" i="7"/>
  <c r="CQ12" i="7"/>
  <c r="CQ11" i="7"/>
  <c r="CQ9" i="7"/>
  <c r="BR19" i="7"/>
  <c r="BS17" i="7" s="1"/>
  <c r="BS12" i="7"/>
  <c r="BS11" i="7"/>
  <c r="AT19" i="7"/>
  <c r="AU9" i="7" s="1"/>
  <c r="AU18" i="7"/>
  <c r="V19" i="7"/>
  <c r="W9" i="7" s="1"/>
  <c r="W18" i="7"/>
  <c r="W17" i="7"/>
  <c r="CP19" i="6"/>
  <c r="CQ12" i="6" s="1"/>
  <c r="CQ18" i="6"/>
  <c r="CQ17" i="6"/>
  <c r="CQ16" i="6"/>
  <c r="CQ15" i="6"/>
  <c r="CQ14" i="6"/>
  <c r="CQ13" i="6"/>
  <c r="CQ10" i="6"/>
  <c r="BR19" i="6"/>
  <c r="BS18" i="6" s="1"/>
  <c r="AT19" i="6"/>
  <c r="AU18" i="6" s="1"/>
  <c r="AU16" i="6"/>
  <c r="AU15" i="6"/>
  <c r="AU14" i="6"/>
  <c r="AU13" i="6"/>
  <c r="AU11" i="6"/>
  <c r="V19" i="6"/>
  <c r="W16" i="6" s="1"/>
  <c r="CP19" i="5"/>
  <c r="CQ17" i="5"/>
  <c r="CQ15" i="5"/>
  <c r="CQ11" i="5"/>
  <c r="CQ10" i="5"/>
  <c r="CQ9" i="5"/>
  <c r="BR19" i="5"/>
  <c r="BS17" i="5"/>
  <c r="BS15" i="5"/>
  <c r="BS10" i="5"/>
  <c r="AT19" i="5"/>
  <c r="AU10" i="5" s="1"/>
  <c r="AU17" i="5"/>
  <c r="AU15" i="5"/>
  <c r="V19" i="5"/>
  <c r="W10" i="5" s="1"/>
  <c r="W11" i="5"/>
  <c r="CP19" i="4"/>
  <c r="CQ17" i="4" s="1"/>
  <c r="CQ12" i="4"/>
  <c r="CQ10" i="4"/>
  <c r="CQ9" i="4"/>
  <c r="BR19" i="4"/>
  <c r="BS9" i="4" s="1"/>
  <c r="BS17" i="4"/>
  <c r="BS10" i="4"/>
  <c r="AT19" i="4"/>
  <c r="AU10" i="4" s="1"/>
  <c r="AU17" i="4"/>
  <c r="AU12" i="4"/>
  <c r="V19" i="4"/>
  <c r="W10" i="4" s="1"/>
  <c r="CP19" i="3"/>
  <c r="CQ10" i="3" s="1"/>
  <c r="CQ18" i="3"/>
  <c r="CQ17" i="3"/>
  <c r="CQ16" i="3"/>
  <c r="CQ15" i="3"/>
  <c r="CQ14" i="3"/>
  <c r="CQ12" i="3"/>
  <c r="CQ11" i="3"/>
  <c r="CQ9" i="3"/>
  <c r="BR19" i="3"/>
  <c r="BS10" i="3" s="1"/>
  <c r="BS18" i="3"/>
  <c r="AT19" i="3"/>
  <c r="AU18" i="3" s="1"/>
  <c r="AU17" i="3"/>
  <c r="V19" i="3"/>
  <c r="W15" i="3" s="1"/>
  <c r="CP19" i="20"/>
  <c r="CQ18" i="20"/>
  <c r="CQ17" i="20"/>
  <c r="CQ15" i="20"/>
  <c r="CQ14" i="20"/>
  <c r="CQ10" i="20"/>
  <c r="CQ9" i="20"/>
  <c r="BR19" i="20"/>
  <c r="BS17" i="20"/>
  <c r="BS10" i="20"/>
  <c r="BS9" i="20"/>
  <c r="AT19" i="20"/>
  <c r="AU15" i="20" s="1"/>
  <c r="AU17" i="20"/>
  <c r="AU10" i="20"/>
  <c r="AU9" i="20"/>
  <c r="V19" i="20"/>
  <c r="W17" i="20" s="1"/>
  <c r="W18" i="20"/>
  <c r="CS18" i="2"/>
  <c r="AW18" i="2"/>
  <c r="CP19" i="2"/>
  <c r="CQ17" i="2" s="1"/>
  <c r="CQ15" i="2"/>
  <c r="CQ14" i="2"/>
  <c r="CQ13" i="2"/>
  <c r="CQ12" i="2"/>
  <c r="CQ11" i="2"/>
  <c r="CQ10" i="2"/>
  <c r="BR19" i="2"/>
  <c r="BS9" i="2" s="1"/>
  <c r="BS17" i="2"/>
  <c r="BS10" i="2"/>
  <c r="AT19" i="2"/>
  <c r="AU9" i="2" s="1"/>
  <c r="AU17" i="2"/>
  <c r="AU15" i="2"/>
  <c r="AU14" i="2"/>
  <c r="V19" i="2"/>
  <c r="W17" i="2" s="1"/>
  <c r="Y18" i="11"/>
  <c r="V19" i="11"/>
  <c r="W17" i="11"/>
  <c r="W15" i="11"/>
  <c r="W14" i="11"/>
  <c r="W12" i="11"/>
  <c r="W11" i="11"/>
  <c r="W10" i="11"/>
  <c r="W9" i="11"/>
  <c r="AT19" i="11"/>
  <c r="AU9" i="11" s="1"/>
  <c r="AU18" i="11"/>
  <c r="AU17" i="11"/>
  <c r="AU15" i="11"/>
  <c r="AU10" i="11"/>
  <c r="BR19" i="11"/>
  <c r="BS17" i="11" s="1"/>
  <c r="CP19" i="11"/>
  <c r="CQ9" i="11" s="1"/>
  <c r="CP19" i="1"/>
  <c r="CQ16" i="1" s="1"/>
  <c r="CQ15" i="1"/>
  <c r="CQ14" i="1"/>
  <c r="CQ12" i="1"/>
  <c r="CQ11" i="1"/>
  <c r="CQ10" i="1"/>
  <c r="CQ9" i="1"/>
  <c r="AT19" i="1"/>
  <c r="AU17" i="1"/>
  <c r="AU15" i="1"/>
  <c r="AU14" i="1"/>
  <c r="AU12" i="1"/>
  <c r="AU11" i="1"/>
  <c r="AU10" i="1"/>
  <c r="AU9" i="1"/>
  <c r="V19" i="1"/>
  <c r="W16" i="1" s="1"/>
  <c r="W9" i="1"/>
  <c r="CP19" i="22"/>
  <c r="CQ18" i="22" s="1"/>
  <c r="CQ16" i="22"/>
  <c r="CQ15" i="22"/>
  <c r="CQ14" i="22"/>
  <c r="CQ13" i="22"/>
  <c r="CQ12" i="22"/>
  <c r="BR19" i="22"/>
  <c r="BS12" i="22" s="1"/>
  <c r="AT19" i="22"/>
  <c r="AU12" i="22" s="1"/>
  <c r="AU17" i="22"/>
  <c r="AU16" i="22"/>
  <c r="AU15" i="22"/>
  <c r="AU14" i="22"/>
  <c r="AU13" i="22"/>
  <c r="AU10" i="22"/>
  <c r="V19" i="22"/>
  <c r="W18" i="22" s="1"/>
  <c r="CN19" i="10"/>
  <c r="CO14" i="10" s="1"/>
  <c r="BP19" i="10"/>
  <c r="BQ14" i="10" s="1"/>
  <c r="BQ17" i="10"/>
  <c r="BQ15" i="10"/>
  <c r="AR19" i="10"/>
  <c r="AS14" i="10" s="1"/>
  <c r="T19" i="10"/>
  <c r="U17" i="10" s="1"/>
  <c r="CN19" i="19"/>
  <c r="CO16" i="19" s="1"/>
  <c r="BP19" i="19"/>
  <c r="BQ17" i="19" s="1"/>
  <c r="AR19" i="19"/>
  <c r="AS11" i="19" s="1"/>
  <c r="AS17" i="19"/>
  <c r="T19" i="19"/>
  <c r="U10" i="19" s="1"/>
  <c r="CN19" i="18"/>
  <c r="CO17" i="18" s="1"/>
  <c r="BP19" i="18"/>
  <c r="BQ10" i="18" s="1"/>
  <c r="AR19" i="18"/>
  <c r="AS18" i="18" s="1"/>
  <c r="T19" i="18"/>
  <c r="U17" i="18" s="1"/>
  <c r="CN19" i="17"/>
  <c r="CO17" i="17" s="1"/>
  <c r="BP19" i="17"/>
  <c r="BQ17" i="17" s="1"/>
  <c r="AR19" i="17"/>
  <c r="AS18" i="17" s="1"/>
  <c r="T19" i="17"/>
  <c r="U16" i="17" s="1"/>
  <c r="CN19" i="21"/>
  <c r="CO14" i="21" s="1"/>
  <c r="AR19" i="21"/>
  <c r="AS17" i="21" s="1"/>
  <c r="T19" i="21"/>
  <c r="U10" i="21" s="1"/>
  <c r="CN19" i="16"/>
  <c r="CO17" i="16" s="1"/>
  <c r="BP19" i="16"/>
  <c r="BQ10" i="16" s="1"/>
  <c r="AR19" i="16"/>
  <c r="AS17" i="16" s="1"/>
  <c r="AS16" i="16"/>
  <c r="T19" i="16"/>
  <c r="U18" i="16" s="1"/>
  <c r="CN19" i="15"/>
  <c r="CO17" i="15" s="1"/>
  <c r="BP19" i="15"/>
  <c r="BQ17" i="15" s="1"/>
  <c r="AR19" i="15"/>
  <c r="AS16" i="15" s="1"/>
  <c r="T19" i="15"/>
  <c r="U15" i="15" s="1"/>
  <c r="CN19" i="14"/>
  <c r="CO17" i="14" s="1"/>
  <c r="BP19" i="14"/>
  <c r="BQ15" i="14" s="1"/>
  <c r="AR19" i="14"/>
  <c r="AS15" i="14" s="1"/>
  <c r="T19" i="14"/>
  <c r="U17" i="14" s="1"/>
  <c r="U9" i="14"/>
  <c r="CN19" i="13"/>
  <c r="CO14" i="13" s="1"/>
  <c r="CO11" i="13"/>
  <c r="AR19" i="13"/>
  <c r="AS17" i="13" s="1"/>
  <c r="T19" i="13"/>
  <c r="U14" i="13" s="1"/>
  <c r="CN19" i="12"/>
  <c r="CO17" i="12" s="1"/>
  <c r="BP19" i="12"/>
  <c r="BQ17" i="12" s="1"/>
  <c r="AR19" i="12"/>
  <c r="AS9" i="12" s="1"/>
  <c r="T19" i="12"/>
  <c r="U12" i="12" s="1"/>
  <c r="CN19" i="8"/>
  <c r="CO14" i="8" s="1"/>
  <c r="BP19" i="8"/>
  <c r="BQ14" i="8" s="1"/>
  <c r="AR19" i="8"/>
  <c r="AS17" i="8" s="1"/>
  <c r="CN19" i="7"/>
  <c r="CO18" i="7" s="1"/>
  <c r="BP19" i="7"/>
  <c r="BQ15" i="7" s="1"/>
  <c r="AR19" i="7"/>
  <c r="AS17" i="7" s="1"/>
  <c r="T19" i="7"/>
  <c r="U17" i="7" s="1"/>
  <c r="CN19" i="6"/>
  <c r="CO11" i="6" s="1"/>
  <c r="BP19" i="6"/>
  <c r="BQ17" i="6" s="1"/>
  <c r="AR19" i="6"/>
  <c r="AS17" i="6" s="1"/>
  <c r="T19" i="6"/>
  <c r="U17" i="6" s="1"/>
  <c r="U11" i="6"/>
  <c r="CN19" i="5"/>
  <c r="CO15" i="5" s="1"/>
  <c r="BP19" i="5"/>
  <c r="BQ10" i="5" s="1"/>
  <c r="AR19" i="5"/>
  <c r="AS17" i="5" s="1"/>
  <c r="T19" i="5"/>
  <c r="U11" i="5" s="1"/>
  <c r="CN19" i="4"/>
  <c r="CO11" i="4" s="1"/>
  <c r="BP19" i="4"/>
  <c r="BQ17" i="4" s="1"/>
  <c r="AR19" i="4"/>
  <c r="AS17" i="4" s="1"/>
  <c r="AS9" i="4"/>
  <c r="T19" i="4"/>
  <c r="U17" i="4" s="1"/>
  <c r="CN19" i="3"/>
  <c r="CO18" i="3" s="1"/>
  <c r="BP19" i="3"/>
  <c r="BQ18" i="3" s="1"/>
  <c r="AR19" i="3"/>
  <c r="AS17" i="3" s="1"/>
  <c r="T19" i="3"/>
  <c r="U14" i="3" s="1"/>
  <c r="CN19" i="20"/>
  <c r="CO17" i="20" s="1"/>
  <c r="BP19" i="20"/>
  <c r="BQ17" i="20" s="1"/>
  <c r="AR19" i="20"/>
  <c r="AS15" i="20" s="1"/>
  <c r="T19" i="20"/>
  <c r="U18" i="20" s="1"/>
  <c r="CN19" i="2"/>
  <c r="CO13" i="2" s="1"/>
  <c r="BP19" i="2"/>
  <c r="BQ10" i="2" s="1"/>
  <c r="AR19" i="2"/>
  <c r="AS9" i="2" s="1"/>
  <c r="AS15" i="2"/>
  <c r="AS14" i="2"/>
  <c r="AS11" i="2"/>
  <c r="T19" i="2"/>
  <c r="U17" i="2" s="1"/>
  <c r="U10" i="2"/>
  <c r="CN19" i="11"/>
  <c r="CO17" i="11" s="1"/>
  <c r="BP19" i="11"/>
  <c r="BQ17" i="11" s="1"/>
  <c r="AR19" i="11"/>
  <c r="AS17" i="11" s="1"/>
  <c r="T19" i="11"/>
  <c r="U15" i="11" s="1"/>
  <c r="CN19" i="1"/>
  <c r="CO14" i="1" s="1"/>
  <c r="BP19" i="1"/>
  <c r="BQ17" i="1" s="1"/>
  <c r="AR19" i="1"/>
  <c r="AS17" i="1" s="1"/>
  <c r="T19" i="1"/>
  <c r="U11" i="1" s="1"/>
  <c r="CN19" i="22"/>
  <c r="CO18" i="22" s="1"/>
  <c r="CO17" i="22"/>
  <c r="BP19" i="22"/>
  <c r="BQ18" i="22" s="1"/>
  <c r="AR19" i="22"/>
  <c r="AS11" i="22" s="1"/>
  <c r="T19" i="22"/>
  <c r="U18" i="22" s="1"/>
  <c r="P19" i="10"/>
  <c r="N19" i="10"/>
  <c r="O9" i="10" s="1"/>
  <c r="Q17" i="10"/>
  <c r="AN19" i="10"/>
  <c r="AO17" i="10" s="1"/>
  <c r="AL19" i="10"/>
  <c r="AM10" i="10" s="1"/>
  <c r="BL19" i="10"/>
  <c r="BJ19" i="10"/>
  <c r="CJ19" i="10"/>
  <c r="CH19" i="10"/>
  <c r="P19" i="19"/>
  <c r="Q17" i="19" s="1"/>
  <c r="N19" i="19"/>
  <c r="O17" i="19" s="1"/>
  <c r="AN19" i="19"/>
  <c r="AO18" i="19" s="1"/>
  <c r="AL19" i="19"/>
  <c r="AM18" i="19" s="1"/>
  <c r="BL19" i="19"/>
  <c r="BJ19" i="19"/>
  <c r="BK18" i="19" s="1"/>
  <c r="CJ19" i="19"/>
  <c r="CK18" i="19" s="1"/>
  <c r="CH19" i="19"/>
  <c r="CI18" i="19" s="1"/>
  <c r="P19" i="18"/>
  <c r="Q17" i="18" s="1"/>
  <c r="N19" i="18"/>
  <c r="O10" i="18" s="1"/>
  <c r="AN19" i="18"/>
  <c r="AL19" i="18"/>
  <c r="AM17" i="18" s="1"/>
  <c r="BL19" i="18"/>
  <c r="BM11" i="18" s="1"/>
  <c r="BJ19" i="18"/>
  <c r="CJ19" i="18"/>
  <c r="CH19" i="18"/>
  <c r="CI18" i="18" s="1"/>
  <c r="P19" i="17"/>
  <c r="Q17" i="17" s="1"/>
  <c r="N19" i="17"/>
  <c r="O16" i="17" s="1"/>
  <c r="AN19" i="17"/>
  <c r="AO18" i="17" s="1"/>
  <c r="AL19" i="17"/>
  <c r="AM17" i="17" s="1"/>
  <c r="BL19" i="17"/>
  <c r="BJ19" i="17"/>
  <c r="CJ19" i="17"/>
  <c r="CK17" i="17" s="1"/>
  <c r="CH19" i="17"/>
  <c r="CI17" i="17" s="1"/>
  <c r="P19" i="21"/>
  <c r="Q17" i="21" s="1"/>
  <c r="N19" i="21"/>
  <c r="AN19" i="21"/>
  <c r="AL19" i="21"/>
  <c r="BL19" i="21"/>
  <c r="BJ19" i="21"/>
  <c r="CJ19" i="21"/>
  <c r="CH19" i="21"/>
  <c r="P19" i="16"/>
  <c r="N19" i="16"/>
  <c r="O10" i="16" s="1"/>
  <c r="AN19" i="16"/>
  <c r="AO18" i="16" s="1"/>
  <c r="AL19" i="16"/>
  <c r="AM18" i="16" s="1"/>
  <c r="BL19" i="16"/>
  <c r="BM15" i="16" s="1"/>
  <c r="BJ19" i="16"/>
  <c r="CJ19" i="16"/>
  <c r="CK18" i="16" s="1"/>
  <c r="CH19" i="16"/>
  <c r="CI18" i="16" s="1"/>
  <c r="P19" i="15"/>
  <c r="Q15" i="15" s="1"/>
  <c r="N19" i="15"/>
  <c r="AN19" i="15"/>
  <c r="AO17" i="15" s="1"/>
  <c r="AL19" i="15"/>
  <c r="AM18" i="15" s="1"/>
  <c r="BL19" i="15"/>
  <c r="BJ19" i="15"/>
  <c r="BK10" i="15" s="1"/>
  <c r="CJ19" i="15"/>
  <c r="CH19" i="15"/>
  <c r="CJ19" i="14"/>
  <c r="CK9" i="14" s="1"/>
  <c r="CH19" i="14"/>
  <c r="CI18" i="14" s="1"/>
  <c r="BL19" i="14"/>
  <c r="BJ19" i="14"/>
  <c r="BK17" i="14" s="1"/>
  <c r="AN19" i="14"/>
  <c r="AO17" i="14" s="1"/>
  <c r="AL19" i="14"/>
  <c r="AM18" i="14" s="1"/>
  <c r="P19" i="14"/>
  <c r="N19" i="14"/>
  <c r="O11" i="14" s="1"/>
  <c r="CJ19" i="13"/>
  <c r="CH19" i="13"/>
  <c r="BL19" i="13"/>
  <c r="BJ19" i="13"/>
  <c r="AN19" i="13"/>
  <c r="AO10" i="13" s="1"/>
  <c r="AL19" i="13"/>
  <c r="AM9" i="13" s="1"/>
  <c r="P19" i="13"/>
  <c r="N19" i="13"/>
  <c r="CJ19" i="12"/>
  <c r="CK18" i="12" s="1"/>
  <c r="CH19" i="12"/>
  <c r="CI18" i="12" s="1"/>
  <c r="BL19" i="12"/>
  <c r="BM15" i="12" s="1"/>
  <c r="BJ19" i="12"/>
  <c r="BK17" i="12" s="1"/>
  <c r="AN19" i="12"/>
  <c r="AO18" i="12" s="1"/>
  <c r="AL19" i="12"/>
  <c r="AM14" i="12" s="1"/>
  <c r="AM11" i="12"/>
  <c r="CQ9" i="10" l="1"/>
  <c r="CQ10" i="10"/>
  <c r="W10" i="10"/>
  <c r="W9" i="10"/>
  <c r="AU14" i="10"/>
  <c r="AU15" i="10"/>
  <c r="BS10" i="10"/>
  <c r="AS9" i="10"/>
  <c r="AS17" i="10"/>
  <c r="AU17" i="10"/>
  <c r="AU9" i="10"/>
  <c r="BQ9" i="10"/>
  <c r="BQ10" i="10"/>
  <c r="BQ11" i="10"/>
  <c r="CQ9" i="19"/>
  <c r="CQ10" i="19"/>
  <c r="CQ11" i="19"/>
  <c r="CQ14" i="19"/>
  <c r="CQ15" i="19"/>
  <c r="CQ13" i="19"/>
  <c r="CQ16" i="19"/>
  <c r="CQ18" i="19"/>
  <c r="CQ12" i="19"/>
  <c r="W11" i="19"/>
  <c r="W17" i="19"/>
  <c r="CO9" i="19"/>
  <c r="CO14" i="19"/>
  <c r="AU14" i="19"/>
  <c r="CO17" i="19"/>
  <c r="W9" i="19"/>
  <c r="AU9" i="19"/>
  <c r="CO15" i="19"/>
  <c r="AS9" i="19"/>
  <c r="AS10" i="19"/>
  <c r="AS12" i="19"/>
  <c r="AS14" i="19"/>
  <c r="AS15" i="19"/>
  <c r="CO10" i="19"/>
  <c r="CO11" i="19"/>
  <c r="CO12" i="19"/>
  <c r="CO13" i="19"/>
  <c r="AM9" i="19"/>
  <c r="CQ18" i="18"/>
  <c r="CQ9" i="18"/>
  <c r="U10" i="18"/>
  <c r="U15" i="18"/>
  <c r="AU10" i="18"/>
  <c r="AU12" i="18"/>
  <c r="U9" i="18"/>
  <c r="W17" i="18"/>
  <c r="AU14" i="18"/>
  <c r="W10" i="18"/>
  <c r="W11" i="18"/>
  <c r="W9" i="18"/>
  <c r="W15" i="18"/>
  <c r="U11" i="18"/>
  <c r="BS17" i="17"/>
  <c r="BS9" i="17"/>
  <c r="BS10" i="17"/>
  <c r="W9" i="17"/>
  <c r="W10" i="17"/>
  <c r="AU11" i="17"/>
  <c r="AU15" i="17"/>
  <c r="AU17" i="17"/>
  <c r="AU9" i="17"/>
  <c r="AU10" i="17"/>
  <c r="AU12" i="17"/>
  <c r="W15" i="17"/>
  <c r="AU9" i="21"/>
  <c r="AU10" i="21"/>
  <c r="AU11" i="21"/>
  <c r="W10" i="21"/>
  <c r="W14" i="21"/>
  <c r="W18" i="16"/>
  <c r="AU18" i="16"/>
  <c r="BS10" i="16"/>
  <c r="AU12" i="16"/>
  <c r="AU14" i="16"/>
  <c r="AU15" i="16"/>
  <c r="AU16" i="16"/>
  <c r="AU17" i="16"/>
  <c r="AU9" i="16"/>
  <c r="AU10" i="16"/>
  <c r="W9" i="16"/>
  <c r="W10" i="16"/>
  <c r="W11" i="16"/>
  <c r="AS11" i="16"/>
  <c r="AS12" i="16"/>
  <c r="AS9" i="16"/>
  <c r="AS10" i="16"/>
  <c r="AS14" i="16"/>
  <c r="AS15" i="16"/>
  <c r="W15" i="15"/>
  <c r="W17" i="15"/>
  <c r="W12" i="15"/>
  <c r="AU16" i="15"/>
  <c r="AU17" i="15"/>
  <c r="AU11" i="15"/>
  <c r="AU9" i="15"/>
  <c r="W9" i="15"/>
  <c r="BQ10" i="15"/>
  <c r="CQ9" i="14"/>
  <c r="CQ10" i="14"/>
  <c r="CQ12" i="14"/>
  <c r="AU11" i="14"/>
  <c r="AU14" i="14"/>
  <c r="AU15" i="14"/>
  <c r="AU17" i="14"/>
  <c r="BS11" i="14"/>
  <c r="U10" i="14"/>
  <c r="W11" i="14"/>
  <c r="AU9" i="14"/>
  <c r="U11" i="14"/>
  <c r="W10" i="14"/>
  <c r="CO14" i="14"/>
  <c r="AS10" i="13"/>
  <c r="CO12" i="13"/>
  <c r="CO15" i="13"/>
  <c r="CO17" i="13"/>
  <c r="W11" i="13"/>
  <c r="AS11" i="13"/>
  <c r="CO10" i="13"/>
  <c r="W9" i="13"/>
  <c r="AS9" i="13"/>
  <c r="CO9" i="13"/>
  <c r="AO9" i="13"/>
  <c r="CQ9" i="12"/>
  <c r="CQ12" i="12"/>
  <c r="W17" i="12"/>
  <c r="AU17" i="12"/>
  <c r="AU18" i="12"/>
  <c r="BS9" i="12"/>
  <c r="BS10" i="12"/>
  <c r="BS11" i="12"/>
  <c r="BS17" i="12"/>
  <c r="AU11" i="12"/>
  <c r="AU12" i="12"/>
  <c r="AU14" i="12"/>
  <c r="CI17" i="12"/>
  <c r="AU15" i="12"/>
  <c r="AU9" i="12"/>
  <c r="AS10" i="12"/>
  <c r="BQ9" i="12"/>
  <c r="AS11" i="12"/>
  <c r="AS12" i="12"/>
  <c r="AS14" i="12"/>
  <c r="AS15" i="12"/>
  <c r="BQ10" i="12"/>
  <c r="BQ12" i="12"/>
  <c r="BQ14" i="12"/>
  <c r="BQ15" i="12"/>
  <c r="BQ18" i="12"/>
  <c r="CO12" i="8"/>
  <c r="AU9" i="8"/>
  <c r="AU10" i="8"/>
  <c r="CO9" i="8"/>
  <c r="CO10" i="8"/>
  <c r="W10" i="7"/>
  <c r="W12" i="7"/>
  <c r="W13" i="7"/>
  <c r="W15" i="7"/>
  <c r="AU12" i="7"/>
  <c r="AU14" i="7"/>
  <c r="AU15" i="7"/>
  <c r="AU17" i="7"/>
  <c r="BS9" i="7"/>
  <c r="BS10" i="7"/>
  <c r="BS14" i="7"/>
  <c r="BS15" i="7"/>
  <c r="AU10" i="7"/>
  <c r="AU11" i="7"/>
  <c r="CQ9" i="6"/>
  <c r="CQ11" i="6"/>
  <c r="AS16" i="6"/>
  <c r="BS12" i="6"/>
  <c r="BS13" i="6"/>
  <c r="BS14" i="6"/>
  <c r="BS16" i="6"/>
  <c r="BS15" i="6"/>
  <c r="BS9" i="6"/>
  <c r="BS10" i="6"/>
  <c r="BS11" i="6"/>
  <c r="BS17" i="6"/>
  <c r="U14" i="6"/>
  <c r="W12" i="6"/>
  <c r="W14" i="6"/>
  <c r="W17" i="6"/>
  <c r="AU9" i="6"/>
  <c r="AU10" i="6"/>
  <c r="AU17" i="6"/>
  <c r="U9" i="6"/>
  <c r="U10" i="6"/>
  <c r="U15" i="6"/>
  <c r="W10" i="6"/>
  <c r="CO17" i="6"/>
  <c r="W9" i="6"/>
  <c r="W11" i="6"/>
  <c r="W15" i="6"/>
  <c r="AS9" i="6"/>
  <c r="AS10" i="6"/>
  <c r="AS11" i="6"/>
  <c r="AS12" i="6"/>
  <c r="AS13" i="6"/>
  <c r="AS15" i="6"/>
  <c r="CO12" i="6"/>
  <c r="CO13" i="6"/>
  <c r="CO14" i="6"/>
  <c r="CO15" i="6"/>
  <c r="CO16" i="6"/>
  <c r="W17" i="5"/>
  <c r="AU9" i="5"/>
  <c r="W17" i="4"/>
  <c r="AS10" i="4"/>
  <c r="AU9" i="4"/>
  <c r="U9" i="4"/>
  <c r="U11" i="4"/>
  <c r="W9" i="4"/>
  <c r="CO12" i="4"/>
  <c r="BQ10" i="4"/>
  <c r="U10" i="4"/>
  <c r="BQ9" i="4"/>
  <c r="AU11" i="3"/>
  <c r="AU12" i="3"/>
  <c r="AU14" i="3"/>
  <c r="AU16" i="3"/>
  <c r="BS11" i="3"/>
  <c r="BS12" i="3"/>
  <c r="BS14" i="3"/>
  <c r="BS15" i="3"/>
  <c r="BS16" i="3"/>
  <c r="BS17" i="3"/>
  <c r="BS9" i="3"/>
  <c r="AU15" i="3"/>
  <c r="AU9" i="3"/>
  <c r="AU10" i="3"/>
  <c r="W17" i="3"/>
  <c r="W12" i="3"/>
  <c r="W9" i="3"/>
  <c r="W10" i="3"/>
  <c r="W14" i="3"/>
  <c r="AU14" i="20"/>
  <c r="W9" i="20"/>
  <c r="W10" i="20"/>
  <c r="CQ9" i="2"/>
  <c r="U9" i="2"/>
  <c r="W9" i="2"/>
  <c r="AS12" i="2"/>
  <c r="W10" i="2"/>
  <c r="AS13" i="2"/>
  <c r="AU10" i="2"/>
  <c r="AU11" i="2"/>
  <c r="AU12" i="2"/>
  <c r="AU13" i="2"/>
  <c r="AS10" i="2"/>
  <c r="BS9" i="11"/>
  <c r="BS10" i="11"/>
  <c r="AU11" i="11"/>
  <c r="AU12" i="11"/>
  <c r="AU14" i="11"/>
  <c r="AS18" i="11"/>
  <c r="CQ10" i="11"/>
  <c r="CQ11" i="11"/>
  <c r="CQ12" i="11"/>
  <c r="U9" i="11"/>
  <c r="CQ14" i="11"/>
  <c r="U10" i="11"/>
  <c r="CQ15" i="11"/>
  <c r="U11" i="11"/>
  <c r="CQ17" i="11"/>
  <c r="U12" i="11"/>
  <c r="CQ18" i="11"/>
  <c r="U14" i="11"/>
  <c r="CQ17" i="1"/>
  <c r="W10" i="1"/>
  <c r="W17" i="1"/>
  <c r="W11" i="1"/>
  <c r="CO15" i="1"/>
  <c r="CO17" i="1"/>
  <c r="CQ9" i="22"/>
  <c r="CQ10" i="22"/>
  <c r="CQ11" i="22"/>
  <c r="CQ17" i="22"/>
  <c r="AU18" i="22"/>
  <c r="BS9" i="22"/>
  <c r="BS10" i="22"/>
  <c r="BS13" i="22"/>
  <c r="BS14" i="22"/>
  <c r="BS15" i="22"/>
  <c r="BS16" i="22"/>
  <c r="BS17" i="22"/>
  <c r="BS18" i="22"/>
  <c r="BS11" i="22"/>
  <c r="AU9" i="22"/>
  <c r="AU11" i="22"/>
  <c r="W9" i="22"/>
  <c r="W10" i="22"/>
  <c r="W11" i="22"/>
  <c r="W12" i="22"/>
  <c r="W13" i="22"/>
  <c r="W14" i="22"/>
  <c r="W15" i="22"/>
  <c r="W16" i="22"/>
  <c r="W17" i="22"/>
  <c r="CO10" i="22"/>
  <c r="CO12" i="22"/>
  <c r="CO13" i="22"/>
  <c r="AS12" i="22"/>
  <c r="CO9" i="22"/>
  <c r="CO11" i="22"/>
  <c r="CO14" i="22"/>
  <c r="CO15" i="22"/>
  <c r="CO16" i="22"/>
  <c r="CO15" i="10"/>
  <c r="CO17" i="10"/>
  <c r="CO10" i="10"/>
  <c r="CO11" i="10"/>
  <c r="CO9" i="10"/>
  <c r="AS10" i="10"/>
  <c r="U9" i="10"/>
  <c r="U10" i="10"/>
  <c r="O10" i="10"/>
  <c r="AM9" i="10"/>
  <c r="BQ11" i="19"/>
  <c r="BQ9" i="19"/>
  <c r="BQ10" i="19"/>
  <c r="BQ13" i="19"/>
  <c r="BQ15" i="19"/>
  <c r="BQ16" i="19"/>
  <c r="BQ12" i="19"/>
  <c r="BQ14" i="19"/>
  <c r="U17" i="19"/>
  <c r="U11" i="19"/>
  <c r="U9" i="19"/>
  <c r="AM11" i="19"/>
  <c r="Q9" i="19"/>
  <c r="Q10" i="19"/>
  <c r="CO9" i="18"/>
  <c r="CO10" i="18"/>
  <c r="CO11" i="18"/>
  <c r="CO12" i="18"/>
  <c r="CO15" i="18"/>
  <c r="CO16" i="18"/>
  <c r="CO18" i="18"/>
  <c r="CO14" i="18"/>
  <c r="BQ17" i="18"/>
  <c r="BQ14" i="18"/>
  <c r="AS9" i="18"/>
  <c r="AS10" i="18"/>
  <c r="AS11" i="18"/>
  <c r="AS12" i="18"/>
  <c r="AS14" i="18"/>
  <c r="AS15" i="18"/>
  <c r="AS17" i="18"/>
  <c r="U16" i="18"/>
  <c r="CO18" i="17"/>
  <c r="CO9" i="17"/>
  <c r="CO10" i="17"/>
  <c r="CO11" i="17"/>
  <c r="CO12" i="17"/>
  <c r="CO14" i="17"/>
  <c r="CO15" i="17"/>
  <c r="CO16" i="17"/>
  <c r="BQ10" i="17"/>
  <c r="BQ15" i="17"/>
  <c r="BQ9" i="17"/>
  <c r="AS10" i="17"/>
  <c r="AS9" i="17"/>
  <c r="AS11" i="17"/>
  <c r="AS12" i="17"/>
  <c r="AS14" i="17"/>
  <c r="AS15" i="17"/>
  <c r="AS17" i="17"/>
  <c r="U17" i="17"/>
  <c r="U9" i="17"/>
  <c r="U10" i="17"/>
  <c r="Q18" i="17"/>
  <c r="Q16" i="17"/>
  <c r="CO17" i="21"/>
  <c r="CO9" i="21"/>
  <c r="CO10" i="21"/>
  <c r="AS10" i="21"/>
  <c r="AS14" i="21"/>
  <c r="U9" i="21"/>
  <c r="U17" i="21"/>
  <c r="CO18" i="16"/>
  <c r="CO9" i="16"/>
  <c r="CO10" i="16"/>
  <c r="CO11" i="16"/>
  <c r="CO12" i="16"/>
  <c r="CO14" i="16"/>
  <c r="CO15" i="16"/>
  <c r="CO16" i="16"/>
  <c r="BQ12" i="16"/>
  <c r="BQ17" i="16"/>
  <c r="U9" i="16"/>
  <c r="U10" i="16"/>
  <c r="U11" i="16"/>
  <c r="U17" i="16"/>
  <c r="O11" i="16"/>
  <c r="BM17" i="16"/>
  <c r="CO10" i="15"/>
  <c r="CO9" i="15"/>
  <c r="CO11" i="15"/>
  <c r="CO12" i="15"/>
  <c r="CO14" i="15"/>
  <c r="CO15" i="15"/>
  <c r="CO16" i="15"/>
  <c r="AS17" i="15"/>
  <c r="AS9" i="15"/>
  <c r="AS10" i="15"/>
  <c r="AS11" i="15"/>
  <c r="AS14" i="15"/>
  <c r="U17" i="15"/>
  <c r="U9" i="15"/>
  <c r="U10" i="15"/>
  <c r="U12" i="15"/>
  <c r="AM9" i="15"/>
  <c r="CO9" i="14"/>
  <c r="CO11" i="14"/>
  <c r="CO12" i="14"/>
  <c r="CO15" i="14"/>
  <c r="CO10" i="14"/>
  <c r="BQ17" i="14"/>
  <c r="BQ9" i="14"/>
  <c r="BQ10" i="14"/>
  <c r="BQ11" i="14"/>
  <c r="BQ12" i="14"/>
  <c r="AS17" i="14"/>
  <c r="AS9" i="14"/>
  <c r="AS10" i="14"/>
  <c r="AS11" i="14"/>
  <c r="AS12" i="14"/>
  <c r="AS14" i="14"/>
  <c r="U12" i="14"/>
  <c r="O12" i="14"/>
  <c r="BK11" i="14"/>
  <c r="BK9" i="14"/>
  <c r="BK10" i="14"/>
  <c r="BK15" i="14"/>
  <c r="AS15" i="13"/>
  <c r="AS12" i="13"/>
  <c r="U17" i="13"/>
  <c r="U9" i="13"/>
  <c r="U10" i="13"/>
  <c r="U11" i="13"/>
  <c r="AM10" i="13"/>
  <c r="CO18" i="12"/>
  <c r="CO9" i="12"/>
  <c r="CO10" i="12"/>
  <c r="CO11" i="12"/>
  <c r="CO14" i="12"/>
  <c r="CO15" i="12"/>
  <c r="CO12" i="12"/>
  <c r="AS17" i="12"/>
  <c r="AS18" i="12"/>
  <c r="U17" i="12"/>
  <c r="U9" i="12"/>
  <c r="U10" i="12"/>
  <c r="U11" i="12"/>
  <c r="CK11" i="12"/>
  <c r="CK12" i="12"/>
  <c r="CK15" i="12"/>
  <c r="CK16" i="12"/>
  <c r="CK17" i="12"/>
  <c r="AM12" i="12"/>
  <c r="CO16" i="8"/>
  <c r="CO17" i="8"/>
  <c r="BQ17" i="8"/>
  <c r="BQ10" i="8"/>
  <c r="AS10" i="8"/>
  <c r="AS14" i="8"/>
  <c r="AS16" i="8"/>
  <c r="AS9" i="8"/>
  <c r="AS12" i="8"/>
  <c r="BQ17" i="7"/>
  <c r="CO9" i="7"/>
  <c r="CO10" i="7"/>
  <c r="CO12" i="7"/>
  <c r="CO13" i="7"/>
  <c r="CO14" i="7"/>
  <c r="CO15" i="7"/>
  <c r="CO17" i="7"/>
  <c r="BQ9" i="7"/>
  <c r="BQ10" i="7"/>
  <c r="BQ12" i="7"/>
  <c r="AS18" i="7"/>
  <c r="AS9" i="7"/>
  <c r="AS10" i="7"/>
  <c r="AS12" i="7"/>
  <c r="AS13" i="7"/>
  <c r="AS14" i="7"/>
  <c r="AS15" i="7"/>
  <c r="U18" i="7"/>
  <c r="U9" i="7"/>
  <c r="U10" i="7"/>
  <c r="U15" i="7"/>
  <c r="CO18" i="6"/>
  <c r="CO9" i="6"/>
  <c r="CO10" i="6"/>
  <c r="BQ18" i="6"/>
  <c r="BQ9" i="6"/>
  <c r="BQ10" i="6"/>
  <c r="BQ11" i="6"/>
  <c r="BQ12" i="6"/>
  <c r="BQ13" i="6"/>
  <c r="BQ14" i="6"/>
  <c r="BQ15" i="6"/>
  <c r="BQ16" i="6"/>
  <c r="AS14" i="6"/>
  <c r="U16" i="6"/>
  <c r="CO17" i="5"/>
  <c r="CO9" i="5"/>
  <c r="CO10" i="5"/>
  <c r="CO11" i="5"/>
  <c r="BQ17" i="5"/>
  <c r="BQ9" i="5"/>
  <c r="AS9" i="5"/>
  <c r="AS10" i="5"/>
  <c r="AS11" i="5"/>
  <c r="AS15" i="5"/>
  <c r="U17" i="5"/>
  <c r="U9" i="5"/>
  <c r="U10" i="5"/>
  <c r="CO17" i="4"/>
  <c r="CO9" i="4"/>
  <c r="CO10" i="4"/>
  <c r="AS12" i="4"/>
  <c r="CO9" i="3"/>
  <c r="CO10" i="3"/>
  <c r="CO11" i="3"/>
  <c r="CO12" i="3"/>
  <c r="CO14" i="3"/>
  <c r="CO15" i="3"/>
  <c r="CO16" i="3"/>
  <c r="CO17" i="3"/>
  <c r="BQ9" i="3"/>
  <c r="BQ10" i="3"/>
  <c r="BQ11" i="3"/>
  <c r="BQ15" i="3"/>
  <c r="BQ16" i="3"/>
  <c r="BQ12" i="3"/>
  <c r="BQ17" i="3"/>
  <c r="BQ14" i="3"/>
  <c r="AS9" i="3"/>
  <c r="AS10" i="3"/>
  <c r="AS11" i="3"/>
  <c r="AS12" i="3"/>
  <c r="AS14" i="3"/>
  <c r="AS15" i="3"/>
  <c r="AS16" i="3"/>
  <c r="U17" i="3"/>
  <c r="U9" i="3"/>
  <c r="U10" i="3"/>
  <c r="U12" i="3"/>
  <c r="CO9" i="20"/>
  <c r="CO10" i="20"/>
  <c r="CO18" i="20"/>
  <c r="CO14" i="20"/>
  <c r="CO15" i="20"/>
  <c r="BQ9" i="20"/>
  <c r="BQ10" i="20"/>
  <c r="BQ14" i="20"/>
  <c r="BQ15" i="20"/>
  <c r="AS17" i="20"/>
  <c r="AS9" i="20"/>
  <c r="AS10" i="20"/>
  <c r="U9" i="20"/>
  <c r="U10" i="20"/>
  <c r="U15" i="20"/>
  <c r="U17" i="20"/>
  <c r="CO17" i="2"/>
  <c r="CO15" i="2"/>
  <c r="CO14" i="2"/>
  <c r="CO9" i="2"/>
  <c r="CO10" i="2"/>
  <c r="CO11" i="2"/>
  <c r="CO12" i="2"/>
  <c r="BQ17" i="2"/>
  <c r="BQ9" i="2"/>
  <c r="AS17" i="2"/>
  <c r="U12" i="2"/>
  <c r="CO9" i="11"/>
  <c r="CO18" i="11"/>
  <c r="CO10" i="11"/>
  <c r="CO11" i="11"/>
  <c r="CO12" i="11"/>
  <c r="CO14" i="11"/>
  <c r="CO15" i="11"/>
  <c r="BQ9" i="11"/>
  <c r="BQ10" i="11"/>
  <c r="BQ11" i="11"/>
  <c r="AS9" i="11"/>
  <c r="AS10" i="11"/>
  <c r="AS11" i="11"/>
  <c r="AS12" i="11"/>
  <c r="AS14" i="11"/>
  <c r="AS15" i="11"/>
  <c r="U17" i="11"/>
  <c r="CO9" i="1"/>
  <c r="CO11" i="1"/>
  <c r="CO12" i="1"/>
  <c r="CO10" i="1"/>
  <c r="BQ10" i="1"/>
  <c r="AS9" i="1"/>
  <c r="AS10" i="1"/>
  <c r="AS11" i="1"/>
  <c r="AS12" i="1"/>
  <c r="AS14" i="1"/>
  <c r="AS15" i="1"/>
  <c r="U17" i="1"/>
  <c r="U9" i="1"/>
  <c r="U10" i="1"/>
  <c r="BQ10" i="22"/>
  <c r="BQ9" i="22"/>
  <c r="BQ11" i="22"/>
  <c r="BQ12" i="22"/>
  <c r="BQ13" i="22"/>
  <c r="BQ14" i="22"/>
  <c r="BQ15" i="22"/>
  <c r="BQ16" i="22"/>
  <c r="BQ17" i="22"/>
  <c r="AS17" i="22"/>
  <c r="AS13" i="22"/>
  <c r="AS14" i="22"/>
  <c r="AS15" i="22"/>
  <c r="AS16" i="22"/>
  <c r="AS18" i="22"/>
  <c r="AS9" i="22"/>
  <c r="AS10" i="22"/>
  <c r="U9" i="22"/>
  <c r="U10" i="22"/>
  <c r="U11" i="22"/>
  <c r="U14" i="22"/>
  <c r="U16" i="22"/>
  <c r="U17" i="22"/>
  <c r="U12" i="22"/>
  <c r="U15" i="22"/>
  <c r="CI9" i="10"/>
  <c r="CI10" i="10"/>
  <c r="BK10" i="10"/>
  <c r="BK9" i="10"/>
  <c r="CI10" i="19"/>
  <c r="CI9" i="19"/>
  <c r="CI11" i="19"/>
  <c r="CI16" i="19"/>
  <c r="BK9" i="19"/>
  <c r="BK10" i="19"/>
  <c r="AM10" i="19"/>
  <c r="O9" i="19"/>
  <c r="O10" i="19"/>
  <c r="CI9" i="18"/>
  <c r="CI10" i="18"/>
  <c r="BK10" i="18"/>
  <c r="AM9" i="18"/>
  <c r="AM11" i="18"/>
  <c r="AM10" i="18"/>
  <c r="AM18" i="18"/>
  <c r="O9" i="18"/>
  <c r="O11" i="18"/>
  <c r="CI11" i="17"/>
  <c r="CI18" i="17"/>
  <c r="CI16" i="17"/>
  <c r="CI9" i="17"/>
  <c r="CI10" i="17"/>
  <c r="BK9" i="17"/>
  <c r="BK10" i="17"/>
  <c r="AM18" i="17"/>
  <c r="AM9" i="17"/>
  <c r="AM10" i="17"/>
  <c r="AM11" i="17"/>
  <c r="AM12" i="17"/>
  <c r="O17" i="17"/>
  <c r="O9" i="17"/>
  <c r="O10" i="17"/>
  <c r="CI10" i="21"/>
  <c r="AM10" i="21"/>
  <c r="CI9" i="16"/>
  <c r="CI10" i="16"/>
  <c r="BK17" i="16"/>
  <c r="BK10" i="16"/>
  <c r="BK12" i="16"/>
  <c r="BK14" i="16"/>
  <c r="BK15" i="16"/>
  <c r="AM9" i="16"/>
  <c r="AM10" i="16"/>
  <c r="O14" i="16"/>
  <c r="O18" i="16"/>
  <c r="O17" i="16"/>
  <c r="O9" i="16"/>
  <c r="CI9" i="15"/>
  <c r="CI17" i="15"/>
  <c r="CI10" i="15"/>
  <c r="CI18" i="15"/>
  <c r="BK14" i="15"/>
  <c r="BK17" i="15"/>
  <c r="AM10" i="15"/>
  <c r="AM12" i="15"/>
  <c r="AM14" i="15"/>
  <c r="AM17" i="15"/>
  <c r="O9" i="15"/>
  <c r="O10" i="15"/>
  <c r="CI9" i="14"/>
  <c r="CI10" i="14"/>
  <c r="CI11" i="14"/>
  <c r="BK12" i="14"/>
  <c r="AM17" i="14"/>
  <c r="AM10" i="14"/>
  <c r="AM11" i="14"/>
  <c r="AM9" i="14"/>
  <c r="AM12" i="14"/>
  <c r="AM14" i="14"/>
  <c r="AM15" i="14"/>
  <c r="O9" i="14"/>
  <c r="O10" i="14"/>
  <c r="O17" i="14"/>
  <c r="CI9" i="13"/>
  <c r="CI10" i="13"/>
  <c r="CI11" i="13"/>
  <c r="BK10" i="13"/>
  <c r="AM11" i="13"/>
  <c r="AM17" i="13"/>
  <c r="CI9" i="12"/>
  <c r="CI10" i="12"/>
  <c r="CI12" i="12"/>
  <c r="BK11" i="12"/>
  <c r="BK18" i="12"/>
  <c r="BK9" i="12"/>
  <c r="BK10" i="12"/>
  <c r="AM15" i="12"/>
  <c r="AM16" i="12"/>
  <c r="AM17" i="12"/>
  <c r="AM9" i="12"/>
  <c r="AM10" i="12"/>
  <c r="AM18" i="12"/>
  <c r="CK17" i="10"/>
  <c r="CK18" i="10"/>
  <c r="CK9" i="10"/>
  <c r="CK11" i="10"/>
  <c r="BM9" i="10"/>
  <c r="BM11" i="10"/>
  <c r="BM17" i="10"/>
  <c r="AO9" i="10"/>
  <c r="AO18" i="10"/>
  <c r="Q9" i="10"/>
  <c r="CK9" i="19"/>
  <c r="CK11" i="19"/>
  <c r="BM9" i="19"/>
  <c r="BM11" i="19"/>
  <c r="AO9" i="19"/>
  <c r="AO11" i="19"/>
  <c r="CK9" i="18"/>
  <c r="CK10" i="18"/>
  <c r="CK11" i="18"/>
  <c r="CK12" i="18"/>
  <c r="CK17" i="18"/>
  <c r="CK18" i="18"/>
  <c r="BM17" i="18"/>
  <c r="AO17" i="18"/>
  <c r="AO18" i="18"/>
  <c r="AO9" i="18"/>
  <c r="AO11" i="18"/>
  <c r="AO12" i="18"/>
  <c r="Q9" i="18"/>
  <c r="Q11" i="18"/>
  <c r="CK12" i="17"/>
  <c r="CK16" i="17"/>
  <c r="CK9" i="17"/>
  <c r="CK11" i="17"/>
  <c r="CK18" i="17"/>
  <c r="BM17" i="17"/>
  <c r="BM9" i="17"/>
  <c r="AO9" i="17"/>
  <c r="AO17" i="17"/>
  <c r="AO10" i="17"/>
  <c r="AO11" i="17"/>
  <c r="Q9" i="17"/>
  <c r="CK10" i="21"/>
  <c r="CK17" i="21"/>
  <c r="AO10" i="21"/>
  <c r="CK9" i="16"/>
  <c r="BM12" i="16"/>
  <c r="AO9" i="16"/>
  <c r="AO10" i="16"/>
  <c r="AO12" i="16"/>
  <c r="AO17" i="16"/>
  <c r="Q9" i="16"/>
  <c r="Q17" i="16"/>
  <c r="Q18" i="16"/>
  <c r="Q10" i="16"/>
  <c r="Q11" i="16"/>
  <c r="Q14" i="16"/>
  <c r="CK10" i="15"/>
  <c r="CK9" i="15"/>
  <c r="CK15" i="15"/>
  <c r="BM10" i="15"/>
  <c r="BM17" i="15"/>
  <c r="AO9" i="15"/>
  <c r="AO10" i="15"/>
  <c r="Q9" i="15"/>
  <c r="Q12" i="15"/>
  <c r="Q17" i="15"/>
  <c r="CK10" i="14"/>
  <c r="CK11" i="14"/>
  <c r="CK12" i="14"/>
  <c r="CK14" i="14"/>
  <c r="CK15" i="14"/>
  <c r="CK17" i="14"/>
  <c r="CK18" i="14"/>
  <c r="BM10" i="14"/>
  <c r="BM11" i="14"/>
  <c r="BM12" i="14"/>
  <c r="BM15" i="14"/>
  <c r="BM16" i="14"/>
  <c r="BM9" i="14"/>
  <c r="AO9" i="14"/>
  <c r="AO10" i="14"/>
  <c r="AO12" i="14"/>
  <c r="AO18" i="14"/>
  <c r="Q9" i="14"/>
  <c r="Q10" i="14"/>
  <c r="Q12" i="14"/>
  <c r="Q17" i="14"/>
  <c r="CK17" i="13"/>
  <c r="CK9" i="13"/>
  <c r="CK10" i="13"/>
  <c r="CK11" i="13"/>
  <c r="CK14" i="13"/>
  <c r="BM10" i="13"/>
  <c r="Q10" i="10"/>
  <c r="O14" i="10"/>
  <c r="Q14" i="10"/>
  <c r="O17" i="10"/>
  <c r="AO10" i="10"/>
  <c r="AM11" i="10"/>
  <c r="AM17" i="10"/>
  <c r="BM10" i="10"/>
  <c r="BK11" i="10"/>
  <c r="BK14" i="10"/>
  <c r="BM14" i="10"/>
  <c r="BK17" i="10"/>
  <c r="CK10" i="10"/>
  <c r="CI11" i="10"/>
  <c r="CI14" i="10"/>
  <c r="CK14" i="10"/>
  <c r="CI17" i="10"/>
  <c r="AO10" i="19"/>
  <c r="AM12" i="19"/>
  <c r="AO12" i="19"/>
  <c r="AM14" i="19"/>
  <c r="AO14" i="19"/>
  <c r="AM15" i="19"/>
  <c r="AO15" i="19"/>
  <c r="AM17" i="19"/>
  <c r="AO17" i="19"/>
  <c r="BM10" i="19"/>
  <c r="BK11" i="19"/>
  <c r="BK12" i="19"/>
  <c r="BM12" i="19"/>
  <c r="BK14" i="19"/>
  <c r="BM14" i="19"/>
  <c r="BK15" i="19"/>
  <c r="BM15" i="19"/>
  <c r="BK16" i="19"/>
  <c r="BK17" i="19"/>
  <c r="BM17" i="19"/>
  <c r="CK10" i="19"/>
  <c r="CI12" i="19"/>
  <c r="CK12" i="19"/>
  <c r="CI14" i="19"/>
  <c r="CK14" i="19"/>
  <c r="CI15" i="19"/>
  <c r="CK15" i="19"/>
  <c r="CI17" i="19"/>
  <c r="CK17" i="19"/>
  <c r="Q10" i="18"/>
  <c r="O17" i="18"/>
  <c r="AO10" i="18"/>
  <c r="AM12" i="18"/>
  <c r="AM14" i="18"/>
  <c r="AO14" i="18"/>
  <c r="AM15" i="18"/>
  <c r="BM10" i="18"/>
  <c r="BK14" i="18"/>
  <c r="BM14" i="18"/>
  <c r="BK17" i="18"/>
  <c r="CI11" i="18"/>
  <c r="CI12" i="18"/>
  <c r="CI14" i="18"/>
  <c r="CK14" i="18"/>
  <c r="CI15" i="18"/>
  <c r="CI17" i="18"/>
  <c r="Q10" i="17"/>
  <c r="AO12" i="17"/>
  <c r="BM10" i="17"/>
  <c r="BK14" i="17"/>
  <c r="BM14" i="17"/>
  <c r="BK17" i="17"/>
  <c r="CK10" i="17"/>
  <c r="CI12" i="17"/>
  <c r="CI14" i="17"/>
  <c r="CK14" i="17"/>
  <c r="Q10" i="21"/>
  <c r="AM17" i="21"/>
  <c r="AO17" i="21"/>
  <c r="CI17" i="21"/>
  <c r="AM14" i="16"/>
  <c r="AO14" i="16"/>
  <c r="AM17" i="16"/>
  <c r="BM10" i="16"/>
  <c r="CK10" i="16"/>
  <c r="CI11" i="16"/>
  <c r="CK11" i="16"/>
  <c r="CI12" i="16"/>
  <c r="CK12" i="16"/>
  <c r="CI14" i="16"/>
  <c r="CK14" i="16"/>
  <c r="CI15" i="16"/>
  <c r="CK15" i="16"/>
  <c r="CI17" i="16"/>
  <c r="CK17" i="16"/>
  <c r="Q10" i="15"/>
  <c r="O12" i="15"/>
  <c r="O15" i="15"/>
  <c r="O17" i="15"/>
  <c r="AO12" i="15"/>
  <c r="AO14" i="15"/>
  <c r="BM14" i="15"/>
  <c r="CI12" i="15"/>
  <c r="CK12" i="15"/>
  <c r="CI14" i="15"/>
  <c r="CK14" i="15"/>
  <c r="CI15" i="15"/>
  <c r="CK17" i="15"/>
  <c r="CI12" i="14"/>
  <c r="CI14" i="14"/>
  <c r="CI15" i="14"/>
  <c r="CI17" i="14"/>
  <c r="AO11" i="14"/>
  <c r="AO14" i="14"/>
  <c r="AO15" i="14"/>
  <c r="Q11" i="14"/>
  <c r="CI14" i="13"/>
  <c r="CI17" i="13"/>
  <c r="BK17" i="13"/>
  <c r="BM17" i="13"/>
  <c r="AO11" i="13"/>
  <c r="AO17" i="13"/>
  <c r="Q9" i="13"/>
  <c r="Q10" i="13"/>
  <c r="O10" i="13"/>
  <c r="Q17" i="13"/>
  <c r="O9" i="13"/>
  <c r="CK9" i="12"/>
  <c r="CK10" i="12"/>
  <c r="BM9" i="12"/>
  <c r="BM11" i="12"/>
  <c r="BM12" i="12"/>
  <c r="BM17" i="12"/>
  <c r="BM18" i="12"/>
  <c r="AO9" i="12"/>
  <c r="O14" i="13"/>
  <c r="Q14" i="13"/>
  <c r="O17" i="13"/>
  <c r="CI11" i="12"/>
  <c r="CI14" i="12"/>
  <c r="CK14" i="12"/>
  <c r="CI15" i="12"/>
  <c r="CI16" i="12"/>
  <c r="BM10" i="12"/>
  <c r="BK12" i="12"/>
  <c r="BK14" i="12"/>
  <c r="BM14" i="12"/>
  <c r="BK15" i="12"/>
  <c r="AO10" i="12"/>
  <c r="AO11" i="12"/>
  <c r="AO12" i="12"/>
  <c r="AO14" i="12"/>
  <c r="AO15" i="12"/>
  <c r="AO16" i="12"/>
  <c r="AO17" i="12"/>
  <c r="P19" i="12" l="1"/>
  <c r="Q17" i="12" s="1"/>
  <c r="N19" i="12"/>
  <c r="O18" i="12" s="1"/>
  <c r="CJ19" i="8"/>
  <c r="CH19" i="8"/>
  <c r="BL19" i="8"/>
  <c r="BJ19" i="8"/>
  <c r="AN19" i="8"/>
  <c r="AL19" i="8"/>
  <c r="AM17" i="8" s="1"/>
  <c r="P19" i="8"/>
  <c r="N19" i="8"/>
  <c r="CJ19" i="7"/>
  <c r="CK18" i="7" s="1"/>
  <c r="CH19" i="7"/>
  <c r="CI18" i="7" s="1"/>
  <c r="BL19" i="7"/>
  <c r="BM15" i="7" s="1"/>
  <c r="BJ19" i="7"/>
  <c r="BK15" i="7" s="1"/>
  <c r="AN19" i="7"/>
  <c r="AL19" i="7"/>
  <c r="AM18" i="7" s="1"/>
  <c r="P19" i="7"/>
  <c r="N19" i="7"/>
  <c r="O18" i="7" s="1"/>
  <c r="CJ19" i="6"/>
  <c r="CK16" i="6" s="1"/>
  <c r="CH19" i="6"/>
  <c r="CI18" i="6" s="1"/>
  <c r="BL19" i="6"/>
  <c r="BM18" i="6" s="1"/>
  <c r="BJ19" i="6"/>
  <c r="BK18" i="6" s="1"/>
  <c r="AN19" i="6"/>
  <c r="AO18" i="6" s="1"/>
  <c r="AL19" i="6"/>
  <c r="P19" i="6"/>
  <c r="Q14" i="6" s="1"/>
  <c r="N19" i="6"/>
  <c r="O18" i="6" s="1"/>
  <c r="CJ19" i="5"/>
  <c r="CK18" i="5" s="1"/>
  <c r="CH19" i="5"/>
  <c r="CI10" i="5" s="1"/>
  <c r="BL19" i="5"/>
  <c r="BJ19" i="5"/>
  <c r="BK17" i="5" s="1"/>
  <c r="AN19" i="5"/>
  <c r="AO9" i="5" s="1"/>
  <c r="AL19" i="5"/>
  <c r="P19" i="5"/>
  <c r="N19" i="5"/>
  <c r="CJ19" i="4"/>
  <c r="CH19" i="4"/>
  <c r="BL19" i="4"/>
  <c r="BJ19" i="4"/>
  <c r="AN19" i="4"/>
  <c r="AO11" i="4" s="1"/>
  <c r="AL19" i="4"/>
  <c r="P19" i="4"/>
  <c r="N19" i="4"/>
  <c r="CJ19" i="3"/>
  <c r="CK17" i="3" s="1"/>
  <c r="CH19" i="3"/>
  <c r="CI18" i="3" s="1"/>
  <c r="BL19" i="3"/>
  <c r="BM11" i="3" s="1"/>
  <c r="BJ19" i="3"/>
  <c r="BK17" i="3" s="1"/>
  <c r="AN19" i="3"/>
  <c r="AO17" i="3" s="1"/>
  <c r="AL19" i="3"/>
  <c r="AM18" i="3" s="1"/>
  <c r="P19" i="3"/>
  <c r="N19" i="3"/>
  <c r="O18" i="3" s="1"/>
  <c r="CJ19" i="20"/>
  <c r="CK17" i="20" s="1"/>
  <c r="CH19" i="20"/>
  <c r="BL19" i="20"/>
  <c r="BM17" i="20" s="1"/>
  <c r="BJ19" i="20"/>
  <c r="AN19" i="20"/>
  <c r="AL19" i="20"/>
  <c r="P19" i="20"/>
  <c r="Q12" i="20" s="1"/>
  <c r="N19" i="20"/>
  <c r="CJ19" i="2"/>
  <c r="CK16" i="2" s="1"/>
  <c r="CH19" i="2"/>
  <c r="CI18" i="2" s="1"/>
  <c r="BL19" i="2"/>
  <c r="BM17" i="2" s="1"/>
  <c r="BJ19" i="2"/>
  <c r="AN19" i="2"/>
  <c r="AO15" i="2" s="1"/>
  <c r="AL19" i="2"/>
  <c r="AM15" i="2" s="1"/>
  <c r="P19" i="2"/>
  <c r="N19" i="2"/>
  <c r="CJ19" i="11"/>
  <c r="CH19" i="11"/>
  <c r="CI18" i="11" s="1"/>
  <c r="BL19" i="11"/>
  <c r="BJ19" i="11"/>
  <c r="AN19" i="11"/>
  <c r="AO15" i="11" s="1"/>
  <c r="AL19" i="11"/>
  <c r="P19" i="11"/>
  <c r="Q15" i="11" s="1"/>
  <c r="N19" i="11"/>
  <c r="O15" i="11" s="1"/>
  <c r="CJ19" i="1"/>
  <c r="CK15" i="1" s="1"/>
  <c r="CH19" i="1"/>
  <c r="CI15" i="1" s="1"/>
  <c r="BL19" i="1"/>
  <c r="BM17" i="1" s="1"/>
  <c r="BJ19" i="1"/>
  <c r="BK17" i="1" s="1"/>
  <c r="AN19" i="1"/>
  <c r="AO14" i="1" s="1"/>
  <c r="AL19" i="1"/>
  <c r="AM15" i="1" s="1"/>
  <c r="P19" i="1"/>
  <c r="N19" i="1"/>
  <c r="CJ19" i="22"/>
  <c r="CK18" i="22" s="1"/>
  <c r="CH19" i="22"/>
  <c r="CI18" i="22" s="1"/>
  <c r="BL19" i="22"/>
  <c r="BM16" i="22" s="1"/>
  <c r="BJ19" i="22"/>
  <c r="BK13" i="22" s="1"/>
  <c r="AN19" i="22"/>
  <c r="AO15" i="22" s="1"/>
  <c r="AL19" i="22"/>
  <c r="AM16" i="22" s="1"/>
  <c r="N19" i="22"/>
  <c r="O10" i="22" s="1"/>
  <c r="P19" i="22"/>
  <c r="Q18" i="22" s="1"/>
  <c r="AO17" i="5" l="1"/>
  <c r="CK11" i="5"/>
  <c r="AO15" i="1"/>
  <c r="AO17" i="1"/>
  <c r="BK12" i="7"/>
  <c r="BK17" i="7"/>
  <c r="BK9" i="7"/>
  <c r="AM9" i="7"/>
  <c r="AM10" i="7"/>
  <c r="AM11" i="7"/>
  <c r="AM12" i="7"/>
  <c r="AM14" i="7"/>
  <c r="AM15" i="7"/>
  <c r="AM17" i="7"/>
  <c r="CI9" i="5"/>
  <c r="CI11" i="5"/>
  <c r="AM17" i="5"/>
  <c r="AM11" i="5"/>
  <c r="AM9" i="5"/>
  <c r="AM10" i="5"/>
  <c r="BK9" i="3"/>
  <c r="BK10" i="3"/>
  <c r="BK18" i="3"/>
  <c r="BK11" i="3"/>
  <c r="BK12" i="3"/>
  <c r="BK14" i="3"/>
  <c r="BK15" i="3"/>
  <c r="BK16" i="3"/>
  <c r="BK17" i="2"/>
  <c r="AM9" i="2"/>
  <c r="AM17" i="2"/>
  <c r="AM18" i="2"/>
  <c r="CI17" i="1"/>
  <c r="AM9" i="1"/>
  <c r="AM17" i="1"/>
  <c r="CI16" i="22"/>
  <c r="BK15" i="22"/>
  <c r="O11" i="22"/>
  <c r="O16" i="22"/>
  <c r="O12" i="22"/>
  <c r="O15" i="22"/>
  <c r="O14" i="22"/>
  <c r="O17" i="22"/>
  <c r="O18" i="22"/>
  <c r="O9" i="22"/>
  <c r="BM17" i="7"/>
  <c r="BM9" i="7"/>
  <c r="BM10" i="7"/>
  <c r="BM12" i="7"/>
  <c r="AO14" i="7"/>
  <c r="AO15" i="7"/>
  <c r="AO17" i="7"/>
  <c r="AO18" i="7"/>
  <c r="AO10" i="7"/>
  <c r="AO9" i="7"/>
  <c r="AO11" i="7"/>
  <c r="AO12" i="7"/>
  <c r="Q11" i="12"/>
  <c r="Q12" i="12"/>
  <c r="Q10" i="12"/>
  <c r="O12" i="12"/>
  <c r="O14" i="12"/>
  <c r="O9" i="12"/>
  <c r="O17" i="12"/>
  <c r="Q9" i="12"/>
  <c r="O10" i="12"/>
  <c r="O11" i="12"/>
  <c r="CI9" i="8"/>
  <c r="CI14" i="8"/>
  <c r="CI10" i="8"/>
  <c r="CI16" i="8"/>
  <c r="CI17" i="8"/>
  <c r="BK9" i="8"/>
  <c r="BK10" i="8"/>
  <c r="BK17" i="8"/>
  <c r="AM9" i="8"/>
  <c r="AM14" i="8"/>
  <c r="AM16" i="8"/>
  <c r="AM10" i="8"/>
  <c r="O10" i="8"/>
  <c r="O9" i="8"/>
  <c r="O17" i="8"/>
  <c r="CI9" i="7"/>
  <c r="CK12" i="7"/>
  <c r="CI10" i="7"/>
  <c r="CK14" i="7"/>
  <c r="CI15" i="7"/>
  <c r="CI14" i="7"/>
  <c r="CK15" i="7"/>
  <c r="CK9" i="7"/>
  <c r="CK10" i="7"/>
  <c r="CK11" i="7"/>
  <c r="CI17" i="7"/>
  <c r="CK17" i="7"/>
  <c r="CI11" i="7"/>
  <c r="CI12" i="7"/>
  <c r="BK10" i="7"/>
  <c r="BK14" i="7"/>
  <c r="BM14" i="7"/>
  <c r="CK9" i="5"/>
  <c r="CK10" i="5"/>
  <c r="AO10" i="5"/>
  <c r="AO11" i="5"/>
  <c r="AO18" i="5"/>
  <c r="O9" i="7"/>
  <c r="Q12" i="7"/>
  <c r="Q15" i="7"/>
  <c r="Q18" i="7"/>
  <c r="Q10" i="7"/>
  <c r="O15" i="7"/>
  <c r="O17" i="7"/>
  <c r="Q9" i="7"/>
  <c r="Q17" i="7"/>
  <c r="O10" i="7"/>
  <c r="O12" i="7"/>
  <c r="CI9" i="6"/>
  <c r="CI10" i="6"/>
  <c r="CI11" i="6"/>
  <c r="CK14" i="6"/>
  <c r="CI15" i="6"/>
  <c r="CK10" i="6"/>
  <c r="CK11" i="6"/>
  <c r="CK12" i="6"/>
  <c r="CK13" i="6"/>
  <c r="CI14" i="6"/>
  <c r="CK15" i="6"/>
  <c r="CK9" i="6"/>
  <c r="CI16" i="6"/>
  <c r="CI12" i="6"/>
  <c r="CI13" i="6"/>
  <c r="CI17" i="6"/>
  <c r="CK17" i="6"/>
  <c r="CK18" i="6"/>
  <c r="BK9" i="6"/>
  <c r="BK10" i="6"/>
  <c r="BM15" i="6"/>
  <c r="BM16" i="6"/>
  <c r="BK17" i="6"/>
  <c r="BM9" i="6"/>
  <c r="BM10" i="6"/>
  <c r="BM11" i="6"/>
  <c r="BM12" i="6"/>
  <c r="BM13" i="6"/>
  <c r="BM14" i="6"/>
  <c r="BM17" i="6"/>
  <c r="BK11" i="6"/>
  <c r="BK12" i="6"/>
  <c r="BK13" i="6"/>
  <c r="BK14" i="6"/>
  <c r="BK15" i="6"/>
  <c r="BK16" i="6"/>
  <c r="AM14" i="6"/>
  <c r="AM15" i="6"/>
  <c r="AO9" i="6"/>
  <c r="AO14" i="6"/>
  <c r="AO15" i="6"/>
  <c r="AM16" i="6"/>
  <c r="AM17" i="6"/>
  <c r="AO17" i="6"/>
  <c r="AO10" i="6"/>
  <c r="AO11" i="6"/>
  <c r="AO12" i="6"/>
  <c r="AM18" i="6"/>
  <c r="AM9" i="6"/>
  <c r="AM10" i="6"/>
  <c r="AM11" i="6"/>
  <c r="AM12" i="6"/>
  <c r="AO16" i="6"/>
  <c r="O9" i="6"/>
  <c r="O10" i="6"/>
  <c r="O14" i="6"/>
  <c r="Q10" i="6"/>
  <c r="Q11" i="6"/>
  <c r="O11" i="6"/>
  <c r="Q16" i="6"/>
  <c r="O17" i="6"/>
  <c r="Q18" i="6"/>
  <c r="Q9" i="6"/>
  <c r="Q17" i="6"/>
  <c r="O16" i="6"/>
  <c r="CI17" i="5"/>
  <c r="CK17" i="5"/>
  <c r="BK9" i="5"/>
  <c r="BK10" i="5"/>
  <c r="BM9" i="5"/>
  <c r="BM17" i="5"/>
  <c r="BM10" i="5"/>
  <c r="O11" i="5"/>
  <c r="Q9" i="5"/>
  <c r="O10" i="5"/>
  <c r="O17" i="5"/>
  <c r="Q17" i="5"/>
  <c r="O9" i="5"/>
  <c r="Q11" i="5"/>
  <c r="Q10" i="5"/>
  <c r="CI9" i="4"/>
  <c r="CK10" i="4"/>
  <c r="CK11" i="4"/>
  <c r="CK12" i="4"/>
  <c r="CI10" i="4"/>
  <c r="CI11" i="4"/>
  <c r="CI12" i="4"/>
  <c r="CI17" i="4"/>
  <c r="CK17" i="4"/>
  <c r="CK9" i="4"/>
  <c r="BK9" i="4"/>
  <c r="BK10" i="4"/>
  <c r="BM9" i="4"/>
  <c r="BM10" i="4"/>
  <c r="BK17" i="4"/>
  <c r="BM17" i="4"/>
  <c r="AO9" i="4"/>
  <c r="AM12" i="4"/>
  <c r="AO10" i="4"/>
  <c r="AM10" i="4"/>
  <c r="AO12" i="4"/>
  <c r="AM17" i="4"/>
  <c r="AM9" i="4"/>
  <c r="AM11" i="4"/>
  <c r="AO17" i="4"/>
  <c r="BM12" i="3"/>
  <c r="BM13" i="3"/>
  <c r="BM14" i="3"/>
  <c r="BM15" i="3"/>
  <c r="BM16" i="3"/>
  <c r="BM17" i="3"/>
  <c r="BM18" i="3"/>
  <c r="BM9" i="3"/>
  <c r="BM10" i="3"/>
  <c r="O10" i="4"/>
  <c r="O9" i="4"/>
  <c r="Q10" i="4"/>
  <c r="Q9" i="4"/>
  <c r="O17" i="4"/>
  <c r="Q17" i="4"/>
  <c r="CI9" i="3"/>
  <c r="CK10" i="3"/>
  <c r="CK18" i="3"/>
  <c r="CK9" i="3"/>
  <c r="CK11" i="3"/>
  <c r="CI14" i="3"/>
  <c r="CI10" i="3"/>
  <c r="CI11" i="3"/>
  <c r="CK15" i="3"/>
  <c r="CK12" i="3"/>
  <c r="CK13" i="3"/>
  <c r="CI16" i="3"/>
  <c r="CK16" i="3"/>
  <c r="CI17" i="3"/>
  <c r="CI12" i="3"/>
  <c r="CK14" i="3"/>
  <c r="CI15" i="3"/>
  <c r="AM10" i="3"/>
  <c r="AM11" i="3"/>
  <c r="AO10" i="3"/>
  <c r="AO12" i="3"/>
  <c r="AM15" i="3"/>
  <c r="AO15" i="3"/>
  <c r="AO18" i="3"/>
  <c r="AM9" i="3"/>
  <c r="AO9" i="3"/>
  <c r="AM12" i="3"/>
  <c r="AM14" i="3"/>
  <c r="AO14" i="3"/>
  <c r="AM16" i="3"/>
  <c r="AM17" i="3"/>
  <c r="O11" i="3"/>
  <c r="O10" i="3"/>
  <c r="O14" i="3"/>
  <c r="O9" i="3"/>
  <c r="O16" i="3"/>
  <c r="O17" i="3"/>
  <c r="AO16" i="2"/>
  <c r="AO17" i="2"/>
  <c r="Q9" i="3"/>
  <c r="Q14" i="3"/>
  <c r="Q17" i="3"/>
  <c r="Q10" i="3"/>
  <c r="Q11" i="3"/>
  <c r="Q16" i="3"/>
  <c r="CK12" i="20"/>
  <c r="CK14" i="20"/>
  <c r="CI15" i="20"/>
  <c r="CI9" i="20"/>
  <c r="CK15" i="20"/>
  <c r="CK9" i="20"/>
  <c r="CK10" i="20"/>
  <c r="CI12" i="20"/>
  <c r="CI14" i="20"/>
  <c r="CI10" i="20"/>
  <c r="CI11" i="20"/>
  <c r="CI17" i="20"/>
  <c r="BK10" i="20"/>
  <c r="BM10" i="20"/>
  <c r="BK14" i="20"/>
  <c r="BK9" i="20"/>
  <c r="BM9" i="20"/>
  <c r="BK11" i="20"/>
  <c r="BM14" i="20"/>
  <c r="BK15" i="20"/>
  <c r="BK17" i="20"/>
  <c r="AM9" i="20"/>
  <c r="AM15" i="20"/>
  <c r="AO9" i="20"/>
  <c r="AO10" i="20"/>
  <c r="AO15" i="20"/>
  <c r="AO14" i="20"/>
  <c r="AM17" i="20"/>
  <c r="AO17" i="20"/>
  <c r="AM10" i="20"/>
  <c r="AM14" i="20"/>
  <c r="O10" i="20"/>
  <c r="Q9" i="20"/>
  <c r="O12" i="20"/>
  <c r="O17" i="20"/>
  <c r="Q17" i="20"/>
  <c r="O9" i="20"/>
  <c r="Q10" i="20"/>
  <c r="CI10" i="2"/>
  <c r="CI13" i="2"/>
  <c r="CK15" i="2"/>
  <c r="CK10" i="2"/>
  <c r="CI11" i="2"/>
  <c r="CI12" i="2"/>
  <c r="CI14" i="2"/>
  <c r="CI15" i="2"/>
  <c r="CI17" i="2"/>
  <c r="CK17" i="2"/>
  <c r="CI9" i="2"/>
  <c r="CK9" i="2"/>
  <c r="CK11" i="2"/>
  <c r="CK12" i="2"/>
  <c r="CK13" i="2"/>
  <c r="CK14" i="2"/>
  <c r="BK9" i="2"/>
  <c r="BM9" i="2"/>
  <c r="BK10" i="2"/>
  <c r="BM10" i="2"/>
  <c r="BK14" i="2"/>
  <c r="BM14" i="2"/>
  <c r="AO9" i="2"/>
  <c r="AM10" i="2"/>
  <c r="AO10" i="2"/>
  <c r="AM11" i="2"/>
  <c r="AO11" i="2"/>
  <c r="AM12" i="2"/>
  <c r="AO12" i="2"/>
  <c r="AM13" i="2"/>
  <c r="AO13" i="2"/>
  <c r="AM14" i="2"/>
  <c r="AO14" i="2"/>
  <c r="O9" i="2"/>
  <c r="O17" i="2"/>
  <c r="Q17" i="2"/>
  <c r="Q9" i="2"/>
  <c r="O10" i="2"/>
  <c r="Q10" i="2"/>
  <c r="CK18" i="11"/>
  <c r="CK10" i="11"/>
  <c r="CK12" i="11"/>
  <c r="CK14" i="11"/>
  <c r="CI15" i="11"/>
  <c r="CI9" i="11"/>
  <c r="CI12" i="11"/>
  <c r="CK15" i="11"/>
  <c r="CI10" i="11"/>
  <c r="CI11" i="11"/>
  <c r="CI14" i="11"/>
  <c r="CI17" i="11"/>
  <c r="CK17" i="11"/>
  <c r="CK9" i="11"/>
  <c r="CK11" i="11"/>
  <c r="BK11" i="11"/>
  <c r="BK10" i="11"/>
  <c r="BM14" i="11"/>
  <c r="BK9" i="11"/>
  <c r="BM9" i="11"/>
  <c r="BM10" i="11"/>
  <c r="BM11" i="11"/>
  <c r="BK14" i="11"/>
  <c r="BK15" i="11"/>
  <c r="BM15" i="11"/>
  <c r="BK17" i="11"/>
  <c r="BM17" i="11"/>
  <c r="AM10" i="11"/>
  <c r="AO10" i="11"/>
  <c r="AO11" i="11"/>
  <c r="AM12" i="11"/>
  <c r="AO12" i="11"/>
  <c r="AO18" i="11"/>
  <c r="AO9" i="11"/>
  <c r="AM11" i="11"/>
  <c r="AM14" i="11"/>
  <c r="AO14" i="11"/>
  <c r="AM17" i="11"/>
  <c r="AO17" i="11"/>
  <c r="AM18" i="11"/>
  <c r="AM9" i="11"/>
  <c r="AM15" i="11"/>
  <c r="O17" i="11"/>
  <c r="Q17" i="11"/>
  <c r="CK17" i="1"/>
  <c r="O9" i="11"/>
  <c r="Q10" i="11"/>
  <c r="Q11" i="11"/>
  <c r="Q12" i="11"/>
  <c r="Q9" i="11"/>
  <c r="O10" i="11"/>
  <c r="O11" i="11"/>
  <c r="O12" i="11"/>
  <c r="O14" i="11"/>
  <c r="Q14" i="11"/>
  <c r="CK9" i="1"/>
  <c r="CK12" i="1"/>
  <c r="CI9" i="1"/>
  <c r="CI10" i="1"/>
  <c r="CK10" i="1"/>
  <c r="CI11" i="1"/>
  <c r="CK11" i="1"/>
  <c r="CI12" i="1"/>
  <c r="CK14" i="1"/>
  <c r="BK10" i="1"/>
  <c r="BM10" i="1"/>
  <c r="AO9" i="1"/>
  <c r="AM10" i="1"/>
  <c r="AO10" i="1"/>
  <c r="AM11" i="1"/>
  <c r="AO11" i="1"/>
  <c r="AM12" i="1"/>
  <c r="AO12" i="1"/>
  <c r="Q9" i="1"/>
  <c r="O9" i="1"/>
  <c r="O17" i="1"/>
  <c r="Q17" i="1"/>
  <c r="BM18" i="22"/>
  <c r="BM17" i="22"/>
  <c r="O10" i="1"/>
  <c r="Q10" i="1"/>
  <c r="O11" i="1"/>
  <c r="Q11" i="1"/>
  <c r="CK13" i="22"/>
  <c r="CK14" i="22"/>
  <c r="CK9" i="22"/>
  <c r="CK10" i="22"/>
  <c r="CK11" i="22"/>
  <c r="CK12" i="22"/>
  <c r="CK15" i="22"/>
  <c r="CK16" i="22"/>
  <c r="CK17" i="22"/>
  <c r="CI10" i="22"/>
  <c r="CI15" i="22"/>
  <c r="CI17" i="22"/>
  <c r="CI9" i="22"/>
  <c r="CI11" i="22"/>
  <c r="CI12" i="22"/>
  <c r="CI13" i="22"/>
  <c r="CI14" i="22"/>
  <c r="BM9" i="22"/>
  <c r="BM10" i="22"/>
  <c r="BM11" i="22"/>
  <c r="BM12" i="22"/>
  <c r="BM13" i="22"/>
  <c r="BM14" i="22"/>
  <c r="BM15" i="22"/>
  <c r="BK18" i="22"/>
  <c r="BK9" i="22"/>
  <c r="BK11" i="22"/>
  <c r="BK14" i="22"/>
  <c r="BK16" i="22"/>
  <c r="BK17" i="22"/>
  <c r="BK10" i="22"/>
  <c r="BK12" i="22"/>
  <c r="AO17" i="22"/>
  <c r="AO9" i="22"/>
  <c r="AO11" i="22"/>
  <c r="AO12" i="22"/>
  <c r="AO13" i="22"/>
  <c r="AO16" i="22"/>
  <c r="AO18" i="22"/>
  <c r="AO10" i="22"/>
  <c r="AO14" i="22"/>
  <c r="AM18" i="22"/>
  <c r="AM9" i="22"/>
  <c r="AM10" i="22"/>
  <c r="AM11" i="22"/>
  <c r="AM17" i="22"/>
  <c r="AM13" i="22"/>
  <c r="AM12" i="22"/>
  <c r="AM14" i="22"/>
  <c r="AM15" i="22"/>
  <c r="Q10" i="22"/>
  <c r="Q11" i="22"/>
  <c r="Q14" i="22"/>
  <c r="Q15" i="22"/>
  <c r="Q12" i="22"/>
  <c r="Q16" i="22"/>
  <c r="Q9" i="22"/>
  <c r="Q17" i="22"/>
  <c r="CL19" i="10"/>
  <c r="CM12" i="10" s="1"/>
  <c r="BN19" i="10"/>
  <c r="AP19" i="10"/>
  <c r="R19" i="10"/>
  <c r="CL19" i="19"/>
  <c r="CM17" i="19" s="1"/>
  <c r="BN19" i="19"/>
  <c r="BO11" i="19" s="1"/>
  <c r="AP19" i="19"/>
  <c r="AQ12" i="19" s="1"/>
  <c r="R19" i="19"/>
  <c r="S17" i="19" s="1"/>
  <c r="CL19" i="18"/>
  <c r="CM11" i="18" s="1"/>
  <c r="BN19" i="18"/>
  <c r="BO14" i="18" s="1"/>
  <c r="AP19" i="18"/>
  <c r="AQ18" i="18" s="1"/>
  <c r="R19" i="18"/>
  <c r="S11" i="18" s="1"/>
  <c r="CL19" i="17"/>
  <c r="CM18" i="17" s="1"/>
  <c r="BN19" i="17"/>
  <c r="AP19" i="17"/>
  <c r="AQ16" i="17" s="1"/>
  <c r="R19" i="17"/>
  <c r="S10" i="17" s="1"/>
  <c r="CL19" i="21"/>
  <c r="CM14" i="21" s="1"/>
  <c r="BN19" i="21"/>
  <c r="AP19" i="21"/>
  <c r="AQ14" i="21" s="1"/>
  <c r="R19" i="21"/>
  <c r="S9" i="21" s="1"/>
  <c r="CL19" i="16"/>
  <c r="CM9" i="16" s="1"/>
  <c r="BN19" i="16"/>
  <c r="BO12" i="16" s="1"/>
  <c r="AP19" i="16"/>
  <c r="AQ9" i="16" s="1"/>
  <c r="R19" i="16"/>
  <c r="S11" i="16" s="1"/>
  <c r="CL19" i="15"/>
  <c r="BN19" i="15"/>
  <c r="AP19" i="15"/>
  <c r="R19" i="15"/>
  <c r="S15" i="15" s="1"/>
  <c r="CL19" i="14"/>
  <c r="CM11" i="14" s="1"/>
  <c r="BN19" i="14"/>
  <c r="AP19" i="14"/>
  <c r="R19" i="14"/>
  <c r="S17" i="14" s="1"/>
  <c r="CL19" i="13"/>
  <c r="AP19" i="13"/>
  <c r="R19" i="13"/>
  <c r="CL19" i="12"/>
  <c r="CM18" i="12" s="1"/>
  <c r="BN19" i="12"/>
  <c r="AP19" i="12"/>
  <c r="AQ16" i="12" s="1"/>
  <c r="R19" i="12"/>
  <c r="CL19" i="8"/>
  <c r="CM14" i="8" s="1"/>
  <c r="BN19" i="8"/>
  <c r="AP19" i="8"/>
  <c r="CL19" i="7"/>
  <c r="CM11" i="7" s="1"/>
  <c r="BN19" i="7"/>
  <c r="BO9" i="7" s="1"/>
  <c r="AP19" i="7"/>
  <c r="R19" i="7"/>
  <c r="S18" i="7" s="1"/>
  <c r="CL19" i="6"/>
  <c r="CM18" i="6" s="1"/>
  <c r="BN19" i="6"/>
  <c r="BO18" i="6" s="1"/>
  <c r="AP19" i="6"/>
  <c r="AQ16" i="6" s="1"/>
  <c r="R19" i="6"/>
  <c r="S17" i="6" s="1"/>
  <c r="CL19" i="5"/>
  <c r="CM15" i="5" s="1"/>
  <c r="BN19" i="5"/>
  <c r="BO17" i="5" s="1"/>
  <c r="AP19" i="5"/>
  <c r="AQ17" i="5" s="1"/>
  <c r="R19" i="5"/>
  <c r="CL19" i="4"/>
  <c r="BN19" i="4"/>
  <c r="BO17" i="4" s="1"/>
  <c r="AP19" i="4"/>
  <c r="R19" i="4"/>
  <c r="CL19" i="3"/>
  <c r="CM11" i="3" s="1"/>
  <c r="BN19" i="3"/>
  <c r="BO18" i="3" s="1"/>
  <c r="AP19" i="3"/>
  <c r="AQ9" i="3" s="1"/>
  <c r="R19" i="3"/>
  <c r="CL19" i="20"/>
  <c r="CM15" i="20" s="1"/>
  <c r="BN19" i="20"/>
  <c r="BO17" i="20" s="1"/>
  <c r="AP19" i="20"/>
  <c r="AQ9" i="20" s="1"/>
  <c r="R19" i="20"/>
  <c r="S18" i="20" s="1"/>
  <c r="CL19" i="2"/>
  <c r="CM9" i="2" s="1"/>
  <c r="BN19" i="2"/>
  <c r="BO17" i="2" s="1"/>
  <c r="AP19" i="2"/>
  <c r="AQ11" i="2" s="1"/>
  <c r="R19" i="2"/>
  <c r="S17" i="2" s="1"/>
  <c r="CL19" i="11"/>
  <c r="BN19" i="11"/>
  <c r="AP19" i="11"/>
  <c r="R19" i="11"/>
  <c r="S17" i="11" s="1"/>
  <c r="CL19" i="1"/>
  <c r="CM11" i="1" s="1"/>
  <c r="BN19" i="1"/>
  <c r="AP19" i="1"/>
  <c r="AQ11" i="1" s="1"/>
  <c r="R19" i="1"/>
  <c r="CL19" i="22"/>
  <c r="CM12" i="22" s="1"/>
  <c r="BN19" i="22"/>
  <c r="BO18" i="22" s="1"/>
  <c r="AP19" i="22"/>
  <c r="AQ9" i="22" s="1"/>
  <c r="R19" i="22"/>
  <c r="S18" i="22" s="1"/>
  <c r="CR19" i="10"/>
  <c r="CS16" i="10" s="1"/>
  <c r="BT19" i="10"/>
  <c r="AV19" i="10"/>
  <c r="X19" i="10"/>
  <c r="CR19" i="19"/>
  <c r="BT19" i="19"/>
  <c r="AV19" i="19"/>
  <c r="X19" i="19"/>
  <c r="CR19" i="18"/>
  <c r="CS11" i="18" s="1"/>
  <c r="BT19" i="18"/>
  <c r="AV19" i="18"/>
  <c r="AW11" i="18" s="1"/>
  <c r="X19" i="18"/>
  <c r="Y9" i="18" s="1"/>
  <c r="CR19" i="17"/>
  <c r="CS17" i="17" s="1"/>
  <c r="BT19" i="17"/>
  <c r="BU17" i="17" s="1"/>
  <c r="AV19" i="17"/>
  <c r="AW17" i="17" s="1"/>
  <c r="X19" i="17"/>
  <c r="CR19" i="21"/>
  <c r="CS15" i="21" s="1"/>
  <c r="AV19" i="21"/>
  <c r="X19" i="21"/>
  <c r="CR19" i="16"/>
  <c r="CS17" i="16" s="1"/>
  <c r="BT19" i="16"/>
  <c r="BU10" i="16" s="1"/>
  <c r="AV19" i="16"/>
  <c r="X19" i="16"/>
  <c r="Y15" i="16" s="1"/>
  <c r="CR19" i="15"/>
  <c r="CS17" i="15" s="1"/>
  <c r="BT19" i="15"/>
  <c r="BU10" i="15" s="1"/>
  <c r="AV19" i="15"/>
  <c r="X19" i="15"/>
  <c r="Y12" i="15" s="1"/>
  <c r="CR19" i="14"/>
  <c r="BT19" i="14"/>
  <c r="BU17" i="14" s="1"/>
  <c r="AV19" i="14"/>
  <c r="X19" i="14"/>
  <c r="Y9" i="14" s="1"/>
  <c r="CR19" i="13"/>
  <c r="CS17" i="13" s="1"/>
  <c r="AV19" i="13"/>
  <c r="AW17" i="13" s="1"/>
  <c r="X19" i="13"/>
  <c r="Y11" i="13" s="1"/>
  <c r="CR19" i="12"/>
  <c r="BT19" i="12"/>
  <c r="AV19" i="12"/>
  <c r="X19" i="12"/>
  <c r="CR19" i="8"/>
  <c r="BT19" i="8"/>
  <c r="AV19" i="8"/>
  <c r="CR19" i="7"/>
  <c r="BT19" i="7"/>
  <c r="AV19" i="7"/>
  <c r="X19" i="7"/>
  <c r="CR19" i="6"/>
  <c r="CS17" i="6" s="1"/>
  <c r="BT19" i="6"/>
  <c r="BU11" i="6" s="1"/>
  <c r="AV19" i="6"/>
  <c r="X19" i="6"/>
  <c r="CR19" i="5"/>
  <c r="CS17" i="5" s="1"/>
  <c r="BT19" i="5"/>
  <c r="AV19" i="5"/>
  <c r="AW17" i="5" s="1"/>
  <c r="X19" i="5"/>
  <c r="Y10" i="5" s="1"/>
  <c r="CR19" i="4"/>
  <c r="BT19" i="4"/>
  <c r="AV19" i="4"/>
  <c r="X19" i="4"/>
  <c r="Y10" i="4" s="1"/>
  <c r="CR19" i="3"/>
  <c r="CS9" i="3" s="1"/>
  <c r="BT19" i="3"/>
  <c r="BU14" i="3" s="1"/>
  <c r="AV19" i="3"/>
  <c r="X19" i="3"/>
  <c r="CR19" i="20"/>
  <c r="CS18" i="20" s="1"/>
  <c r="BT19" i="20"/>
  <c r="BU9" i="20" s="1"/>
  <c r="AV19" i="20"/>
  <c r="X19" i="20"/>
  <c r="Y18" i="20" s="1"/>
  <c r="CR19" i="2"/>
  <c r="CS12" i="2" s="1"/>
  <c r="BT19" i="2"/>
  <c r="BU10" i="2" s="1"/>
  <c r="AV19" i="2"/>
  <c r="AW14" i="2" s="1"/>
  <c r="X19" i="2"/>
  <c r="CR19" i="11"/>
  <c r="CS10" i="11" s="1"/>
  <c r="BT19" i="11"/>
  <c r="BU17" i="11" s="1"/>
  <c r="AV19" i="11"/>
  <c r="AW17" i="11" s="1"/>
  <c r="X19" i="11"/>
  <c r="Y12" i="11" s="1"/>
  <c r="CR19" i="1"/>
  <c r="AV19" i="1"/>
  <c r="AW17" i="1" s="1"/>
  <c r="X19" i="1"/>
  <c r="CR19" i="22"/>
  <c r="CS18" i="22" s="1"/>
  <c r="BT19" i="22"/>
  <c r="BU11" i="22" s="1"/>
  <c r="AV19" i="22"/>
  <c r="AW10" i="22" s="1"/>
  <c r="AW15" i="10" l="1"/>
  <c r="AW11" i="10"/>
  <c r="Y16" i="10"/>
  <c r="Y11" i="10"/>
  <c r="AW18" i="19"/>
  <c r="AW13" i="19"/>
  <c r="Y18" i="19"/>
  <c r="CS11" i="19"/>
  <c r="CS18" i="19"/>
  <c r="Y15" i="17"/>
  <c r="Y11" i="17"/>
  <c r="Y14" i="21"/>
  <c r="Y9" i="21"/>
  <c r="AW10" i="16"/>
  <c r="AW18" i="16"/>
  <c r="AW17" i="15"/>
  <c r="AW12" i="15"/>
  <c r="CS11" i="14"/>
  <c r="CS18" i="14"/>
  <c r="AW11" i="14"/>
  <c r="AW18" i="14"/>
  <c r="CS17" i="12"/>
  <c r="CS16" i="12"/>
  <c r="AW10" i="12"/>
  <c r="AW16" i="12"/>
  <c r="Y11" i="12"/>
  <c r="Y15" i="12"/>
  <c r="CS11" i="8"/>
  <c r="CS12" i="8"/>
  <c r="BU14" i="8"/>
  <c r="BU15" i="8"/>
  <c r="AW11" i="8"/>
  <c r="AW12" i="8"/>
  <c r="BU17" i="7"/>
  <c r="AW12" i="6"/>
  <c r="AW18" i="6"/>
  <c r="AW17" i="6"/>
  <c r="CS17" i="4"/>
  <c r="CS15" i="4"/>
  <c r="AW12" i="4"/>
  <c r="AW15" i="4"/>
  <c r="AW14" i="3"/>
  <c r="AW18" i="3"/>
  <c r="Y12" i="3"/>
  <c r="Y15" i="3"/>
  <c r="Y11" i="2"/>
  <c r="Y12" i="2"/>
  <c r="Y17" i="1"/>
  <c r="AW11" i="19"/>
  <c r="AW16" i="19"/>
  <c r="CS9" i="21"/>
  <c r="CS11" i="21"/>
  <c r="AW11" i="21"/>
  <c r="AW15" i="21"/>
  <c r="AW9" i="21"/>
  <c r="AW10" i="21"/>
  <c r="BU10" i="12"/>
  <c r="CS17" i="8"/>
  <c r="CS15" i="8"/>
  <c r="AW14" i="8"/>
  <c r="AW15" i="8"/>
  <c r="CS11" i="7"/>
  <c r="BU15" i="7"/>
  <c r="BU11" i="7"/>
  <c r="AW18" i="7"/>
  <c r="AW11" i="7"/>
  <c r="Y18" i="7"/>
  <c r="Y12" i="7"/>
  <c r="Y17" i="6"/>
  <c r="Y12" i="6"/>
  <c r="BU17" i="5"/>
  <c r="BU15" i="5"/>
  <c r="AW17" i="20"/>
  <c r="AW14" i="20"/>
  <c r="CS9" i="1"/>
  <c r="BO17" i="19"/>
  <c r="AQ15" i="19"/>
  <c r="AQ17" i="19"/>
  <c r="S17" i="18"/>
  <c r="S16" i="18"/>
  <c r="S16" i="17"/>
  <c r="S18" i="17"/>
  <c r="S17" i="17"/>
  <c r="CS17" i="21"/>
  <c r="BO10" i="16"/>
  <c r="CS10" i="15"/>
  <c r="CS12" i="15"/>
  <c r="CS15" i="15"/>
  <c r="CS16" i="15"/>
  <c r="Y15" i="15"/>
  <c r="AW16" i="15"/>
  <c r="CS9" i="15"/>
  <c r="Y12" i="14"/>
  <c r="BU11" i="14"/>
  <c r="AW12" i="14"/>
  <c r="AW15" i="14"/>
  <c r="CS12" i="14"/>
  <c r="BU15" i="14"/>
  <c r="CS15" i="14"/>
  <c r="CS14" i="14"/>
  <c r="AW14" i="14"/>
  <c r="CS9" i="13"/>
  <c r="CS10" i="13"/>
  <c r="Y14" i="13"/>
  <c r="AW15" i="13"/>
  <c r="CS14" i="13"/>
  <c r="CS15" i="13"/>
  <c r="AW14" i="12"/>
  <c r="AW15" i="12"/>
  <c r="BU15" i="12"/>
  <c r="AW12" i="12"/>
  <c r="CS15" i="12"/>
  <c r="CS14" i="12"/>
  <c r="Y12" i="12"/>
  <c r="BU14" i="12"/>
  <c r="BU18" i="12"/>
  <c r="CS12" i="12"/>
  <c r="CS18" i="12"/>
  <c r="AQ12" i="12"/>
  <c r="AW18" i="12"/>
  <c r="BU12" i="12"/>
  <c r="CS14" i="8"/>
  <c r="CS16" i="8"/>
  <c r="AW16" i="8"/>
  <c r="CM12" i="8"/>
  <c r="AW15" i="7"/>
  <c r="CS12" i="7"/>
  <c r="CS14" i="7"/>
  <c r="CS15" i="7"/>
  <c r="CS18" i="7"/>
  <c r="AW12" i="7"/>
  <c r="AW14" i="7"/>
  <c r="Y15" i="7"/>
  <c r="BU12" i="7"/>
  <c r="AW14" i="6"/>
  <c r="BU12" i="6"/>
  <c r="BU13" i="6"/>
  <c r="BU15" i="6"/>
  <c r="BU14" i="6"/>
  <c r="BU16" i="6"/>
  <c r="BU18" i="6"/>
  <c r="Y16" i="6"/>
  <c r="AW13" i="6"/>
  <c r="CS12" i="6"/>
  <c r="CS13" i="6"/>
  <c r="CS14" i="6"/>
  <c r="CS15" i="6"/>
  <c r="CS16" i="6"/>
  <c r="CS18" i="6"/>
  <c r="Y14" i="6"/>
  <c r="Y15" i="6"/>
  <c r="AW15" i="6"/>
  <c r="BO9" i="5"/>
  <c r="BO10" i="5"/>
  <c r="CM17" i="5"/>
  <c r="CS15" i="5"/>
  <c r="CM9" i="5"/>
  <c r="CM10" i="5"/>
  <c r="CM11" i="5"/>
  <c r="CM12" i="5"/>
  <c r="AW15" i="5"/>
  <c r="CS9" i="4"/>
  <c r="CS10" i="4"/>
  <c r="CS12" i="4"/>
  <c r="AQ12" i="3"/>
  <c r="BU11" i="3"/>
  <c r="BU9" i="3"/>
  <c r="BU12" i="3"/>
  <c r="AW11" i="3"/>
  <c r="BU15" i="3"/>
  <c r="AW12" i="3"/>
  <c r="BU16" i="3"/>
  <c r="BU18" i="3"/>
  <c r="CS16" i="3"/>
  <c r="CS18" i="3"/>
  <c r="AQ10" i="3"/>
  <c r="AQ11" i="3"/>
  <c r="AW16" i="3"/>
  <c r="AQ17" i="20"/>
  <c r="BO15" i="20"/>
  <c r="CS10" i="20"/>
  <c r="AW10" i="20"/>
  <c r="AW15" i="20"/>
  <c r="BU17" i="20"/>
  <c r="CS9" i="20"/>
  <c r="BU10" i="20"/>
  <c r="CS14" i="20"/>
  <c r="CS15" i="20"/>
  <c r="Y9" i="20"/>
  <c r="Y10" i="20"/>
  <c r="CS17" i="20"/>
  <c r="Y17" i="20"/>
  <c r="AW9" i="20"/>
  <c r="AQ10" i="20"/>
  <c r="AQ15" i="20"/>
  <c r="AW12" i="2"/>
  <c r="AW13" i="2"/>
  <c r="AW11" i="2"/>
  <c r="AW17" i="2"/>
  <c r="BU17" i="2"/>
  <c r="AW10" i="2"/>
  <c r="AW15" i="2"/>
  <c r="CS10" i="2"/>
  <c r="Y9" i="2"/>
  <c r="CS11" i="2"/>
  <c r="Y10" i="2"/>
  <c r="CS13" i="2"/>
  <c r="Y17" i="2"/>
  <c r="CS9" i="2"/>
  <c r="CS14" i="2"/>
  <c r="CS15" i="2"/>
  <c r="AW9" i="2"/>
  <c r="CS17" i="2"/>
  <c r="BU9" i="2"/>
  <c r="CS14" i="11"/>
  <c r="CS17" i="11"/>
  <c r="CS11" i="11"/>
  <c r="CS15" i="11"/>
  <c r="CS12" i="11"/>
  <c r="CS18" i="11"/>
  <c r="CS9" i="11"/>
  <c r="Y11" i="11"/>
  <c r="Y15" i="11"/>
  <c r="Y17" i="11"/>
  <c r="AW9" i="11"/>
  <c r="AW10" i="11"/>
  <c r="Y14" i="11"/>
  <c r="AW14" i="11"/>
  <c r="BU10" i="11"/>
  <c r="AW11" i="11"/>
  <c r="AW12" i="11"/>
  <c r="AW15" i="11"/>
  <c r="AW18" i="11"/>
  <c r="Y9" i="11"/>
  <c r="Y10" i="11"/>
  <c r="CS11" i="1"/>
  <c r="CS12" i="1"/>
  <c r="CM12" i="1"/>
  <c r="CS15" i="1"/>
  <c r="CM14" i="1"/>
  <c r="CM15" i="1"/>
  <c r="CS17" i="1"/>
  <c r="CS14" i="1"/>
  <c r="CS10" i="1"/>
  <c r="S10" i="22"/>
  <c r="S9" i="22"/>
  <c r="S11" i="22"/>
  <c r="S12" i="22"/>
  <c r="CM14" i="10"/>
  <c r="CM15" i="10"/>
  <c r="CM17" i="10"/>
  <c r="BO17" i="10"/>
  <c r="BO10" i="10"/>
  <c r="BO14" i="10"/>
  <c r="AQ14" i="10"/>
  <c r="S10" i="10"/>
  <c r="S14" i="10"/>
  <c r="S17" i="10"/>
  <c r="CM9" i="10"/>
  <c r="CM10" i="10"/>
  <c r="CM11" i="10"/>
  <c r="BO9" i="10"/>
  <c r="BO11" i="10"/>
  <c r="BO15" i="10"/>
  <c r="AQ9" i="10"/>
  <c r="AQ10" i="10"/>
  <c r="AQ12" i="10"/>
  <c r="AQ17" i="10"/>
  <c r="CM12" i="19"/>
  <c r="CM14" i="19"/>
  <c r="CM15" i="19"/>
  <c r="BO12" i="19"/>
  <c r="BO10" i="19"/>
  <c r="BO15" i="19"/>
  <c r="AQ14" i="19"/>
  <c r="S10" i="19"/>
  <c r="S9" i="10"/>
  <c r="CM9" i="19"/>
  <c r="CM10" i="19"/>
  <c r="CM11" i="19"/>
  <c r="BO9" i="19"/>
  <c r="AQ9" i="19"/>
  <c r="AQ10" i="19"/>
  <c r="AQ11" i="19"/>
  <c r="CM10" i="18"/>
  <c r="CM12" i="18"/>
  <c r="CM14" i="18"/>
  <c r="CM18" i="18"/>
  <c r="CM15" i="18"/>
  <c r="CM16" i="18"/>
  <c r="CM17" i="18"/>
  <c r="AQ12" i="18"/>
  <c r="S10" i="18"/>
  <c r="S9" i="19"/>
  <c r="S11" i="19"/>
  <c r="CM9" i="18"/>
  <c r="BO10" i="18"/>
  <c r="BO17" i="18"/>
  <c r="AQ9" i="18"/>
  <c r="AQ10" i="18"/>
  <c r="AQ14" i="18"/>
  <c r="AQ15" i="18"/>
  <c r="AQ17" i="18"/>
  <c r="BO17" i="17"/>
  <c r="AQ12" i="17"/>
  <c r="AQ17" i="17"/>
  <c r="AQ18" i="17"/>
  <c r="S9" i="18"/>
  <c r="CM9" i="17"/>
  <c r="CM10" i="17"/>
  <c r="CM11" i="17"/>
  <c r="CM15" i="17"/>
  <c r="CM16" i="17"/>
  <c r="CM17" i="17"/>
  <c r="CM12" i="17"/>
  <c r="BO9" i="17"/>
  <c r="BO10" i="17"/>
  <c r="BO15" i="17"/>
  <c r="AQ9" i="17"/>
  <c r="AQ10" i="17"/>
  <c r="AQ11" i="17"/>
  <c r="AQ15" i="21"/>
  <c r="S10" i="21"/>
  <c r="S17" i="21"/>
  <c r="S9" i="17"/>
  <c r="CM9" i="21"/>
  <c r="CM10" i="21"/>
  <c r="CM15" i="21"/>
  <c r="CM17" i="21"/>
  <c r="AQ10" i="21"/>
  <c r="AQ17" i="21"/>
  <c r="CM10" i="16"/>
  <c r="CM14" i="16"/>
  <c r="CM15" i="16"/>
  <c r="CM12" i="16"/>
  <c r="CM17" i="16"/>
  <c r="CM11" i="16"/>
  <c r="CM18" i="16"/>
  <c r="BO17" i="16"/>
  <c r="AQ10" i="16"/>
  <c r="AQ12" i="16"/>
  <c r="AQ14" i="16"/>
  <c r="AQ15" i="16"/>
  <c r="AQ17" i="16"/>
  <c r="S17" i="16"/>
  <c r="S18" i="16"/>
  <c r="BO17" i="15"/>
  <c r="AQ12" i="15"/>
  <c r="AQ14" i="15"/>
  <c r="S17" i="15"/>
  <c r="S12" i="15"/>
  <c r="S9" i="16"/>
  <c r="S10" i="16"/>
  <c r="CM9" i="15"/>
  <c r="CM10" i="15"/>
  <c r="CM12" i="15"/>
  <c r="CM14" i="15"/>
  <c r="CM15" i="15"/>
  <c r="CM17" i="15"/>
  <c r="BO10" i="15"/>
  <c r="AQ10" i="15"/>
  <c r="AQ9" i="15"/>
  <c r="AQ15" i="15"/>
  <c r="AQ17" i="15"/>
  <c r="CM17" i="14"/>
  <c r="CM10" i="14"/>
  <c r="CM12" i="14"/>
  <c r="CM14" i="14"/>
  <c r="CM15" i="14"/>
  <c r="BO12" i="14"/>
  <c r="AQ17" i="14"/>
  <c r="AQ9" i="14"/>
  <c r="AQ10" i="14"/>
  <c r="AQ12" i="14"/>
  <c r="AQ15" i="14"/>
  <c r="S9" i="15"/>
  <c r="S10" i="15"/>
  <c r="CM9" i="14"/>
  <c r="BO9" i="14"/>
  <c r="BO10" i="14"/>
  <c r="BO11" i="14"/>
  <c r="BO15" i="14"/>
  <c r="BO17" i="14"/>
  <c r="AQ11" i="14"/>
  <c r="AQ14" i="14"/>
  <c r="CM10" i="13"/>
  <c r="CM17" i="13"/>
  <c r="AQ10" i="13"/>
  <c r="AQ9" i="13"/>
  <c r="AQ11" i="13"/>
  <c r="AQ17" i="13"/>
  <c r="S17" i="13"/>
  <c r="S9" i="14"/>
  <c r="S10" i="14"/>
  <c r="S11" i="14"/>
  <c r="CM9" i="13"/>
  <c r="CM11" i="13"/>
  <c r="CM14" i="13"/>
  <c r="CM12" i="12"/>
  <c r="BO12" i="12"/>
  <c r="BO17" i="12"/>
  <c r="BO18" i="12"/>
  <c r="AQ17" i="12"/>
  <c r="AQ18" i="12"/>
  <c r="S9" i="13"/>
  <c r="S10" i="13"/>
  <c r="S14" i="13"/>
  <c r="CM9" i="12"/>
  <c r="CM10" i="12"/>
  <c r="CM11" i="12"/>
  <c r="CM15" i="12"/>
  <c r="CM16" i="12"/>
  <c r="CM17" i="12"/>
  <c r="CM14" i="12"/>
  <c r="BO9" i="12"/>
  <c r="BO10" i="12"/>
  <c r="BO11" i="12"/>
  <c r="BO14" i="12"/>
  <c r="BO15" i="12"/>
  <c r="AQ9" i="12"/>
  <c r="AQ10" i="12"/>
  <c r="AQ11" i="12"/>
  <c r="AQ14" i="12"/>
  <c r="AQ15" i="12"/>
  <c r="CM17" i="8"/>
  <c r="BO17" i="8"/>
  <c r="BO11" i="8"/>
  <c r="BO10" i="8"/>
  <c r="BO14" i="8"/>
  <c r="AQ10" i="8"/>
  <c r="AQ12" i="8"/>
  <c r="AQ14" i="8"/>
  <c r="AQ17" i="8"/>
  <c r="S9" i="12"/>
  <c r="S10" i="12"/>
  <c r="S11" i="12"/>
  <c r="S12" i="12"/>
  <c r="S17" i="12"/>
  <c r="CM10" i="8"/>
  <c r="CM11" i="8"/>
  <c r="AQ11" i="8"/>
  <c r="CM10" i="7"/>
  <c r="CM12" i="7"/>
  <c r="CM14" i="7"/>
  <c r="CM17" i="7"/>
  <c r="CM15" i="7"/>
  <c r="CM18" i="7"/>
  <c r="BO12" i="7"/>
  <c r="BO11" i="7"/>
  <c r="BO15" i="7"/>
  <c r="BO10" i="7"/>
  <c r="BO17" i="7"/>
  <c r="AQ12" i="7"/>
  <c r="AQ10" i="7"/>
  <c r="AQ14" i="7"/>
  <c r="AQ15" i="7"/>
  <c r="AQ17" i="7"/>
  <c r="AQ18" i="7"/>
  <c r="S15" i="7"/>
  <c r="S10" i="7"/>
  <c r="S9" i="7"/>
  <c r="CM9" i="7"/>
  <c r="AQ9" i="7"/>
  <c r="BO9" i="6"/>
  <c r="BO10" i="6"/>
  <c r="BO14" i="6"/>
  <c r="BO16" i="6"/>
  <c r="BO13" i="6"/>
  <c r="BO17" i="6"/>
  <c r="AQ9" i="6"/>
  <c r="AQ10" i="6"/>
  <c r="AQ17" i="6"/>
  <c r="AQ12" i="6"/>
  <c r="AQ14" i="6"/>
  <c r="AQ15" i="6"/>
  <c r="AQ11" i="6"/>
  <c r="S11" i="6"/>
  <c r="S9" i="6"/>
  <c r="S10" i="6"/>
  <c r="S14" i="6"/>
  <c r="S15" i="6"/>
  <c r="S16" i="6"/>
  <c r="S17" i="7"/>
  <c r="CM9" i="6"/>
  <c r="CM10" i="6"/>
  <c r="CM11" i="6"/>
  <c r="CM12" i="6"/>
  <c r="CM13" i="6"/>
  <c r="CM14" i="6"/>
  <c r="CM15" i="6"/>
  <c r="CM16" i="6"/>
  <c r="CM17" i="6"/>
  <c r="BO11" i="6"/>
  <c r="BO12" i="6"/>
  <c r="BO15" i="6"/>
  <c r="AQ9" i="5"/>
  <c r="AQ12" i="5"/>
  <c r="AQ11" i="5"/>
  <c r="AQ15" i="5"/>
  <c r="AQ10" i="5"/>
  <c r="S10" i="5"/>
  <c r="S17" i="5"/>
  <c r="CM10" i="4"/>
  <c r="CM17" i="4"/>
  <c r="AQ9" i="4"/>
  <c r="AQ10" i="4"/>
  <c r="AQ12" i="4"/>
  <c r="S10" i="4"/>
  <c r="S9" i="4"/>
  <c r="S17" i="4"/>
  <c r="S9" i="5"/>
  <c r="S11" i="5"/>
  <c r="CM9" i="4"/>
  <c r="CM11" i="4"/>
  <c r="CM12" i="4"/>
  <c r="BO9" i="4"/>
  <c r="BO10" i="4"/>
  <c r="AQ11" i="4"/>
  <c r="AQ17" i="4"/>
  <c r="CM13" i="3"/>
  <c r="CM12" i="3"/>
  <c r="CM14" i="3"/>
  <c r="CM15" i="3"/>
  <c r="CM16" i="3"/>
  <c r="CM17" i="3"/>
  <c r="CM18" i="3"/>
  <c r="BO9" i="3"/>
  <c r="BO12" i="3"/>
  <c r="BO13" i="3"/>
  <c r="BO11" i="3"/>
  <c r="BO14" i="3"/>
  <c r="BO10" i="3"/>
  <c r="BO15" i="3"/>
  <c r="BO16" i="3"/>
  <c r="BO17" i="3"/>
  <c r="AQ13" i="3"/>
  <c r="AQ14" i="3"/>
  <c r="AQ15" i="3"/>
  <c r="AQ17" i="3"/>
  <c r="S10" i="3"/>
  <c r="S15" i="3"/>
  <c r="S17" i="3"/>
  <c r="CM9" i="3"/>
  <c r="CM10" i="3"/>
  <c r="CM18" i="20"/>
  <c r="CM17" i="20"/>
  <c r="S9" i="3"/>
  <c r="CM9" i="20"/>
  <c r="CM10" i="20"/>
  <c r="BO9" i="20"/>
  <c r="BO10" i="20"/>
  <c r="CM10" i="2"/>
  <c r="CM12" i="2"/>
  <c r="CM14" i="2"/>
  <c r="CM17" i="2"/>
  <c r="CM11" i="2"/>
  <c r="CM13" i="2"/>
  <c r="CM15" i="2"/>
  <c r="AQ12" i="2"/>
  <c r="AQ17" i="2"/>
  <c r="AQ13" i="2"/>
  <c r="AQ14" i="2"/>
  <c r="AQ15" i="2"/>
  <c r="S9" i="20"/>
  <c r="S10" i="20"/>
  <c r="S17" i="20"/>
  <c r="BO9" i="2"/>
  <c r="BO10" i="2"/>
  <c r="BO14" i="2"/>
  <c r="AQ9" i="2"/>
  <c r="AQ10" i="2"/>
  <c r="S9" i="2"/>
  <c r="S10" i="2"/>
  <c r="CM9" i="11"/>
  <c r="CM12" i="11"/>
  <c r="CM17" i="11"/>
  <c r="CM10" i="11"/>
  <c r="CM18" i="11"/>
  <c r="AQ14" i="11"/>
  <c r="AQ15" i="11"/>
  <c r="AQ18" i="11"/>
  <c r="AQ17" i="11"/>
  <c r="CM11" i="11"/>
  <c r="CM14" i="11"/>
  <c r="CM15" i="11"/>
  <c r="BO9" i="11"/>
  <c r="BO10" i="11"/>
  <c r="BO11" i="11"/>
  <c r="BO14" i="11"/>
  <c r="BO17" i="11"/>
  <c r="AQ9" i="11"/>
  <c r="AQ10" i="11"/>
  <c r="AQ11" i="11"/>
  <c r="AQ12" i="11"/>
  <c r="CM17" i="1"/>
  <c r="AQ14" i="1"/>
  <c r="AQ15" i="1"/>
  <c r="AQ10" i="1"/>
  <c r="AQ17" i="1"/>
  <c r="AQ12" i="1"/>
  <c r="S10" i="1"/>
  <c r="S11" i="1"/>
  <c r="S9" i="1"/>
  <c r="S17" i="1"/>
  <c r="S9" i="11"/>
  <c r="S10" i="11"/>
  <c r="S11" i="11"/>
  <c r="S12" i="11"/>
  <c r="S14" i="11"/>
  <c r="S15" i="11"/>
  <c r="CM9" i="1"/>
  <c r="CM10" i="1"/>
  <c r="AQ9" i="1"/>
  <c r="CM9" i="22"/>
  <c r="CM10" i="22"/>
  <c r="CM13" i="22"/>
  <c r="CM14" i="22"/>
  <c r="CM15" i="22"/>
  <c r="CM16" i="22"/>
  <c r="CM18" i="22"/>
  <c r="CM17" i="22"/>
  <c r="CM11" i="22"/>
  <c r="BO10" i="22"/>
  <c r="BO14" i="22"/>
  <c r="BO9" i="22"/>
  <c r="BO11" i="22"/>
  <c r="BO12" i="22"/>
  <c r="BO13" i="22"/>
  <c r="BO15" i="22"/>
  <c r="BO16" i="22"/>
  <c r="BO17" i="22"/>
  <c r="AQ13" i="22"/>
  <c r="AQ14" i="22"/>
  <c r="AQ12" i="22"/>
  <c r="AQ15" i="22"/>
  <c r="AQ11" i="22"/>
  <c r="AQ16" i="22"/>
  <c r="AQ17" i="22"/>
  <c r="AQ10" i="22"/>
  <c r="AQ18" i="22"/>
  <c r="S14" i="22"/>
  <c r="S16" i="22"/>
  <c r="S17" i="22"/>
  <c r="S15" i="22"/>
  <c r="CS14" i="3"/>
  <c r="CS11" i="3"/>
  <c r="CS12" i="3"/>
  <c r="CS10" i="10"/>
  <c r="CS11" i="10"/>
  <c r="CS9" i="10"/>
  <c r="CS14" i="10"/>
  <c r="CS15" i="10"/>
  <c r="CS17" i="10"/>
  <c r="BU9" i="10"/>
  <c r="BU10" i="10"/>
  <c r="BU11" i="10"/>
  <c r="BU14" i="10"/>
  <c r="BU15" i="10"/>
  <c r="BU17" i="10"/>
  <c r="AW14" i="10"/>
  <c r="AW17" i="10"/>
  <c r="AW9" i="10"/>
  <c r="AW10" i="10"/>
  <c r="Y17" i="10"/>
  <c r="CS17" i="19"/>
  <c r="CS12" i="19"/>
  <c r="CS13" i="19"/>
  <c r="CS14" i="19"/>
  <c r="CS15" i="19"/>
  <c r="CS16" i="19"/>
  <c r="Y9" i="10"/>
  <c r="Y10" i="10"/>
  <c r="CS9" i="19"/>
  <c r="CS10" i="19"/>
  <c r="BU9" i="19"/>
  <c r="BU11" i="19"/>
  <c r="BU12" i="19"/>
  <c r="BU13" i="19"/>
  <c r="BU14" i="19"/>
  <c r="BU15" i="19"/>
  <c r="BU17" i="19"/>
  <c r="BU10" i="19"/>
  <c r="AW17" i="19"/>
  <c r="AW12" i="19"/>
  <c r="AW14" i="19"/>
  <c r="AW15" i="19"/>
  <c r="AW9" i="19"/>
  <c r="AW10" i="19"/>
  <c r="Y17" i="19"/>
  <c r="CS12" i="18"/>
  <c r="CS14" i="18"/>
  <c r="CS15" i="18"/>
  <c r="CS16" i="18"/>
  <c r="CS17" i="18"/>
  <c r="Y9" i="19"/>
  <c r="Y10" i="19"/>
  <c r="CS9" i="18"/>
  <c r="CS10" i="18"/>
  <c r="BU14" i="18"/>
  <c r="BU17" i="18"/>
  <c r="BU10" i="18"/>
  <c r="AW15" i="18"/>
  <c r="AW17" i="18"/>
  <c r="AW12" i="18"/>
  <c r="AW14" i="18"/>
  <c r="AW9" i="18"/>
  <c r="AW10" i="18"/>
  <c r="Y17" i="18"/>
  <c r="Y16" i="18"/>
  <c r="Y10" i="18"/>
  <c r="Y11" i="18"/>
  <c r="Y15" i="18"/>
  <c r="CS18" i="17"/>
  <c r="CS9" i="17"/>
  <c r="CS10" i="17"/>
  <c r="CS11" i="17"/>
  <c r="CS14" i="17"/>
  <c r="CS15" i="17"/>
  <c r="CS12" i="17"/>
  <c r="CS16" i="17"/>
  <c r="BU9" i="17"/>
  <c r="BU10" i="17"/>
  <c r="BU15" i="17"/>
  <c r="AW9" i="17"/>
  <c r="AW10" i="17"/>
  <c r="AW11" i="17"/>
  <c r="AW12" i="17"/>
  <c r="AW18" i="17"/>
  <c r="AW14" i="17"/>
  <c r="AW15" i="17"/>
  <c r="Y9" i="17"/>
  <c r="Y10" i="17"/>
  <c r="Y16" i="17"/>
  <c r="CS10" i="21"/>
  <c r="CS14" i="21"/>
  <c r="Y17" i="17"/>
  <c r="AW17" i="21"/>
  <c r="Y17" i="21"/>
  <c r="Y10" i="21"/>
  <c r="CS9" i="16"/>
  <c r="CS10" i="16"/>
  <c r="CS11" i="16"/>
  <c r="CS18" i="16"/>
  <c r="CS14" i="16"/>
  <c r="CS12" i="16"/>
  <c r="CS15" i="16"/>
  <c r="BU17" i="16"/>
  <c r="AW17" i="16"/>
  <c r="AW11" i="16"/>
  <c r="AW12" i="16"/>
  <c r="AW14" i="16"/>
  <c r="AW15" i="16"/>
  <c r="AW9" i="16"/>
  <c r="Y11" i="16"/>
  <c r="Y9" i="16"/>
  <c r="Y17" i="16"/>
  <c r="Y10" i="16"/>
  <c r="CS11" i="15"/>
  <c r="BU17" i="15"/>
  <c r="AW9" i="15"/>
  <c r="AW10" i="15"/>
  <c r="AW11" i="15"/>
  <c r="Y9" i="15"/>
  <c r="Y17" i="15"/>
  <c r="Y10" i="15"/>
  <c r="CS9" i="14"/>
  <c r="BU9" i="14"/>
  <c r="BU10" i="14"/>
  <c r="CS10" i="14"/>
  <c r="CS17" i="14"/>
  <c r="AW9" i="14"/>
  <c r="AW10" i="14"/>
  <c r="AW17" i="14"/>
  <c r="CS11" i="13"/>
  <c r="Y10" i="14"/>
  <c r="Y11" i="14"/>
  <c r="Y17" i="14"/>
  <c r="AW10" i="13"/>
  <c r="AW9" i="13"/>
  <c r="Y10" i="13"/>
  <c r="Y9" i="13"/>
  <c r="CS10" i="12"/>
  <c r="CS9" i="12"/>
  <c r="CS11" i="12"/>
  <c r="Y17" i="13"/>
  <c r="BU17" i="12"/>
  <c r="BU9" i="12"/>
  <c r="AW11" i="12"/>
  <c r="AW9" i="12"/>
  <c r="AW17" i="12"/>
  <c r="Y9" i="12"/>
  <c r="CS9" i="8"/>
  <c r="CS10" i="8"/>
  <c r="Y17" i="12"/>
  <c r="Y10" i="12"/>
  <c r="BU17" i="8"/>
  <c r="BU10" i="8"/>
  <c r="AW9" i="8"/>
  <c r="AW10" i="8"/>
  <c r="AW17" i="8"/>
  <c r="CS10" i="7"/>
  <c r="CS17" i="7"/>
  <c r="CS9" i="7"/>
  <c r="BU10" i="7"/>
  <c r="BU9" i="7"/>
  <c r="AW9" i="7"/>
  <c r="AW10" i="7"/>
  <c r="AW17" i="7"/>
  <c r="CS9" i="6"/>
  <c r="CS10" i="6"/>
  <c r="Y9" i="7"/>
  <c r="Y17" i="7"/>
  <c r="Y10" i="7"/>
  <c r="CS11" i="6"/>
  <c r="BU9" i="6"/>
  <c r="BU10" i="6"/>
  <c r="BU17" i="6"/>
  <c r="AW9" i="6"/>
  <c r="AW10" i="6"/>
  <c r="AW11" i="6"/>
  <c r="Y9" i="6"/>
  <c r="Y10" i="6"/>
  <c r="Y11" i="6"/>
  <c r="CS9" i="5"/>
  <c r="CS10" i="5"/>
  <c r="CS11" i="5"/>
  <c r="BU10" i="5"/>
  <c r="AW9" i="5"/>
  <c r="AW10" i="5"/>
  <c r="Y11" i="5"/>
  <c r="Y17" i="5"/>
  <c r="BU10" i="4"/>
  <c r="BU17" i="4"/>
  <c r="AW9" i="4"/>
  <c r="AW10" i="4"/>
  <c r="AW17" i="4"/>
  <c r="Y17" i="4"/>
  <c r="Y9" i="4"/>
  <c r="CS17" i="3"/>
  <c r="CS10" i="3"/>
  <c r="CS15" i="3"/>
  <c r="BU10" i="3"/>
  <c r="BU17" i="3"/>
  <c r="AW9" i="3"/>
  <c r="AW10" i="3"/>
  <c r="AW15" i="3"/>
  <c r="AW17" i="3"/>
  <c r="Y10" i="3"/>
  <c r="Y9" i="3"/>
  <c r="Y17" i="3"/>
  <c r="Y11" i="1"/>
  <c r="AW12" i="1"/>
  <c r="AW11" i="1"/>
  <c r="AW14" i="1"/>
  <c r="Y9" i="1"/>
  <c r="Y10" i="1"/>
  <c r="AW9" i="1"/>
  <c r="AW15" i="1"/>
  <c r="AW10" i="1"/>
  <c r="CS16" i="22"/>
  <c r="CS10" i="22"/>
  <c r="CS12" i="22"/>
  <c r="CS14" i="22"/>
  <c r="CS15" i="22"/>
  <c r="CS17" i="22"/>
  <c r="CS9" i="22"/>
  <c r="CS11" i="22"/>
  <c r="CS13" i="22"/>
  <c r="BU13" i="22"/>
  <c r="BU15" i="22"/>
  <c r="BU18" i="22"/>
  <c r="BU12" i="22"/>
  <c r="BU14" i="22"/>
  <c r="BU16" i="22"/>
  <c r="BU17" i="22"/>
  <c r="BU9" i="22"/>
  <c r="BU10" i="22"/>
  <c r="AW13" i="22"/>
  <c r="AW11" i="22"/>
  <c r="AW12" i="22"/>
  <c r="AW14" i="22"/>
  <c r="AW15" i="22"/>
  <c r="AW16" i="22"/>
  <c r="AW17" i="22"/>
  <c r="AW18" i="22"/>
  <c r="AW9" i="22"/>
  <c r="X19" i="22"/>
  <c r="Y9" i="22" l="1"/>
  <c r="Y10" i="22"/>
  <c r="Y11" i="22"/>
  <c r="Y12" i="22"/>
  <c r="Y15" i="22"/>
  <c r="Y16" i="22"/>
  <c r="Y14" i="22"/>
  <c r="Y17" i="22"/>
  <c r="Y18" i="22"/>
  <c r="BH19" i="6" l="1"/>
  <c r="BH19" i="11"/>
  <c r="BF19" i="11"/>
  <c r="BD19" i="11"/>
  <c r="BB19" i="11"/>
  <c r="AZ19" i="11"/>
  <c r="AX19" i="11"/>
  <c r="AJ19" i="11"/>
  <c r="AH19" i="11"/>
  <c r="AF19" i="11"/>
  <c r="AD19" i="11"/>
  <c r="AB19" i="11"/>
  <c r="Z19" i="11"/>
  <c r="L19" i="11"/>
  <c r="BH19" i="2"/>
  <c r="BF19" i="2"/>
  <c r="BD19" i="2"/>
  <c r="BB19" i="2"/>
  <c r="AZ19" i="2"/>
  <c r="AX19" i="2"/>
  <c r="AJ19" i="2"/>
  <c r="AH19" i="2"/>
  <c r="AF19" i="2"/>
  <c r="AD19" i="2"/>
  <c r="AB19" i="2"/>
  <c r="Z19" i="2"/>
  <c r="L19" i="2"/>
  <c r="BH19" i="20"/>
  <c r="BF19" i="20"/>
  <c r="BD19" i="20"/>
  <c r="BB19" i="20"/>
  <c r="AZ19" i="20"/>
  <c r="AX19" i="20"/>
  <c r="AJ19" i="20"/>
  <c r="AH19" i="20"/>
  <c r="AF19" i="20"/>
  <c r="AD19" i="20"/>
  <c r="AB19" i="20"/>
  <c r="Z19" i="20"/>
  <c r="L19" i="20"/>
  <c r="BH19" i="3"/>
  <c r="BF19" i="3"/>
  <c r="BD19" i="3"/>
  <c r="BB19" i="3"/>
  <c r="AZ19" i="3"/>
  <c r="AX19" i="3"/>
  <c r="AJ19" i="3"/>
  <c r="AH19" i="3"/>
  <c r="AF19" i="3"/>
  <c r="AD19" i="3"/>
  <c r="AB19" i="3"/>
  <c r="Z19" i="3"/>
  <c r="L19" i="3"/>
  <c r="BH19" i="4"/>
  <c r="BF19" i="4"/>
  <c r="BD19" i="4"/>
  <c r="BB19" i="4"/>
  <c r="AZ19" i="4"/>
  <c r="AX19" i="4"/>
  <c r="AJ19" i="4"/>
  <c r="AH19" i="4"/>
  <c r="AF19" i="4"/>
  <c r="AD19" i="4"/>
  <c r="AB19" i="4"/>
  <c r="Z19" i="4"/>
  <c r="L19" i="4"/>
  <c r="BH19" i="5"/>
  <c r="BF19" i="5"/>
  <c r="BD19" i="5"/>
  <c r="BB19" i="5"/>
  <c r="AZ19" i="5"/>
  <c r="AX19" i="5"/>
  <c r="AJ19" i="5"/>
  <c r="AH19" i="5"/>
  <c r="AF19" i="5"/>
  <c r="AD19" i="5"/>
  <c r="AB19" i="5"/>
  <c r="Z19" i="5"/>
  <c r="L19" i="5"/>
  <c r="BF19" i="6"/>
  <c r="BD19" i="6"/>
  <c r="BB19" i="6"/>
  <c r="AZ19" i="6"/>
  <c r="AX19" i="6"/>
  <c r="AJ19" i="6"/>
  <c r="AH19" i="6"/>
  <c r="AF19" i="6"/>
  <c r="AD19" i="6"/>
  <c r="AB19" i="6"/>
  <c r="Z19" i="6"/>
  <c r="L19" i="6"/>
  <c r="BH19" i="7"/>
  <c r="BF19" i="7"/>
  <c r="BD19" i="7"/>
  <c r="BB19" i="7"/>
  <c r="AZ19" i="7"/>
  <c r="AX19" i="7"/>
  <c r="AJ19" i="7"/>
  <c r="AH19" i="7"/>
  <c r="AF19" i="7"/>
  <c r="AD19" i="7"/>
  <c r="AB19" i="7"/>
  <c r="Z19" i="7"/>
  <c r="L19" i="7"/>
  <c r="BH19" i="8"/>
  <c r="BF19" i="8"/>
  <c r="BD19" i="8"/>
  <c r="BB19" i="8"/>
  <c r="AZ19" i="8"/>
  <c r="AX19" i="8"/>
  <c r="AJ19" i="8"/>
  <c r="AH19" i="8"/>
  <c r="AF19" i="8"/>
  <c r="AD19" i="8"/>
  <c r="AB19" i="8"/>
  <c r="Z19" i="8"/>
  <c r="L19" i="8"/>
  <c r="BH19" i="12"/>
  <c r="BF19" i="12"/>
  <c r="BD19" i="12"/>
  <c r="BB19" i="12"/>
  <c r="AZ19" i="12"/>
  <c r="AX19" i="12"/>
  <c r="AJ19" i="12"/>
  <c r="AH19" i="12"/>
  <c r="AF19" i="12"/>
  <c r="AD19" i="12"/>
  <c r="AB19" i="12"/>
  <c r="Z19" i="12"/>
  <c r="L19" i="12"/>
  <c r="BH19" i="13"/>
  <c r="BF19" i="13"/>
  <c r="BD19" i="13"/>
  <c r="BB19" i="13"/>
  <c r="AZ19" i="13"/>
  <c r="AX19" i="13"/>
  <c r="AJ19" i="13"/>
  <c r="AH19" i="13"/>
  <c r="AF19" i="13"/>
  <c r="AD19" i="13"/>
  <c r="AB19" i="13"/>
  <c r="Z19" i="13"/>
  <c r="L19" i="13"/>
  <c r="BH19" i="14"/>
  <c r="BF19" i="14"/>
  <c r="BD19" i="14"/>
  <c r="BB19" i="14"/>
  <c r="AZ19" i="14"/>
  <c r="AX19" i="14"/>
  <c r="AJ19" i="14"/>
  <c r="AH19" i="14"/>
  <c r="AF19" i="14"/>
  <c r="AD19" i="14"/>
  <c r="AB19" i="14"/>
  <c r="Z19" i="14"/>
  <c r="L19" i="14"/>
  <c r="BH19" i="15"/>
  <c r="BF19" i="15"/>
  <c r="BD19" i="15"/>
  <c r="BB19" i="15"/>
  <c r="AZ19" i="15"/>
  <c r="AX19" i="15"/>
  <c r="AJ19" i="15"/>
  <c r="AH19" i="15"/>
  <c r="AF19" i="15"/>
  <c r="AD19" i="15"/>
  <c r="AB19" i="15"/>
  <c r="Z19" i="15"/>
  <c r="L19" i="15"/>
  <c r="BH19" i="16"/>
  <c r="BF19" i="16"/>
  <c r="BD19" i="16"/>
  <c r="BB19" i="16"/>
  <c r="AZ19" i="16"/>
  <c r="AX19" i="16"/>
  <c r="AJ19" i="16"/>
  <c r="AH19" i="16"/>
  <c r="AF19" i="16"/>
  <c r="AD19" i="16"/>
  <c r="AB19" i="16"/>
  <c r="Z19" i="16"/>
  <c r="L19" i="16"/>
  <c r="BH19" i="21"/>
  <c r="BF19" i="21"/>
  <c r="BD19" i="21"/>
  <c r="BB19" i="21"/>
  <c r="AZ19" i="21"/>
  <c r="AX19" i="21"/>
  <c r="AJ19" i="21"/>
  <c r="AH19" i="21"/>
  <c r="AF19" i="21"/>
  <c r="AD19" i="21"/>
  <c r="AB19" i="21"/>
  <c r="Z19" i="21"/>
  <c r="L19" i="21"/>
  <c r="BH19" i="17"/>
  <c r="BF19" i="17"/>
  <c r="BD19" i="17"/>
  <c r="BB19" i="17"/>
  <c r="AZ19" i="17"/>
  <c r="AX19" i="17"/>
  <c r="AJ19" i="17"/>
  <c r="AH19" i="17"/>
  <c r="AF19" i="17"/>
  <c r="AD19" i="17"/>
  <c r="AB19" i="17"/>
  <c r="Z19" i="17"/>
  <c r="L19" i="17"/>
  <c r="BH19" i="18"/>
  <c r="BF19" i="18"/>
  <c r="BD19" i="18"/>
  <c r="BB19" i="18"/>
  <c r="AZ19" i="18"/>
  <c r="AX19" i="18"/>
  <c r="AJ19" i="18"/>
  <c r="AH19" i="18"/>
  <c r="AF19" i="18"/>
  <c r="AD19" i="18"/>
  <c r="AB19" i="18"/>
  <c r="Z19" i="18"/>
  <c r="L19" i="18"/>
  <c r="BH19" i="19"/>
  <c r="BF19" i="19"/>
  <c r="BD19" i="19"/>
  <c r="BB19" i="19"/>
  <c r="AZ19" i="19"/>
  <c r="AX19" i="19"/>
  <c r="AJ19" i="19"/>
  <c r="AH19" i="19"/>
  <c r="AF19" i="19"/>
  <c r="AD19" i="19"/>
  <c r="AB19" i="19"/>
  <c r="Z19" i="19"/>
  <c r="L19" i="19"/>
  <c r="BH19" i="10"/>
  <c r="BF19" i="10"/>
  <c r="BD19" i="10"/>
  <c r="BB19" i="10"/>
  <c r="AZ19" i="10"/>
  <c r="AX19" i="10"/>
  <c r="AJ19" i="10"/>
  <c r="AH19" i="10"/>
  <c r="AF19" i="10"/>
  <c r="AD19" i="10"/>
  <c r="AB19" i="10"/>
  <c r="Z19" i="10"/>
  <c r="L19" i="10"/>
  <c r="BH19" i="1"/>
  <c r="BF19" i="1"/>
  <c r="BD19" i="1"/>
  <c r="BB19" i="1"/>
  <c r="AZ19" i="1"/>
  <c r="AX19" i="1"/>
  <c r="AJ19" i="1"/>
  <c r="AH19" i="1"/>
  <c r="AF19" i="1"/>
  <c r="AD19" i="1"/>
  <c r="AB19" i="1"/>
  <c r="Z19" i="1"/>
  <c r="L19" i="1"/>
  <c r="CF18" i="11"/>
  <c r="CF17" i="11"/>
  <c r="CF16" i="11"/>
  <c r="CF15" i="11"/>
  <c r="CF14" i="11"/>
  <c r="CF13" i="11"/>
  <c r="CF12" i="11"/>
  <c r="CF11" i="11"/>
  <c r="CF10" i="11"/>
  <c r="CF9" i="11"/>
  <c r="CF18" i="2"/>
  <c r="CF17" i="2"/>
  <c r="CF16" i="2"/>
  <c r="CF15" i="2"/>
  <c r="CF14" i="2"/>
  <c r="CF13" i="2"/>
  <c r="CF12" i="2"/>
  <c r="CF11" i="2"/>
  <c r="CF10" i="2"/>
  <c r="CF9" i="2"/>
  <c r="CF18" i="20"/>
  <c r="CF17" i="20"/>
  <c r="CF16" i="20"/>
  <c r="CF15" i="20"/>
  <c r="CF14" i="20"/>
  <c r="CF13" i="20"/>
  <c r="CF12" i="20"/>
  <c r="CF11" i="20"/>
  <c r="CF10" i="20"/>
  <c r="CF9" i="20"/>
  <c r="CF18" i="3"/>
  <c r="CF17" i="3"/>
  <c r="CF16" i="3"/>
  <c r="CF15" i="3"/>
  <c r="CF14" i="3"/>
  <c r="CF13" i="3"/>
  <c r="CF12" i="3"/>
  <c r="CF11" i="3"/>
  <c r="CF10" i="3"/>
  <c r="CF9" i="3"/>
  <c r="CF18" i="4"/>
  <c r="CF17" i="4"/>
  <c r="CF16" i="4"/>
  <c r="CF15" i="4"/>
  <c r="CF14" i="4"/>
  <c r="CF13" i="4"/>
  <c r="CF12" i="4"/>
  <c r="CF11" i="4"/>
  <c r="CF10" i="4"/>
  <c r="CF9" i="4"/>
  <c r="CF18" i="5"/>
  <c r="CF17" i="5"/>
  <c r="CF16" i="5"/>
  <c r="CF15" i="5"/>
  <c r="CF14" i="5"/>
  <c r="CF13" i="5"/>
  <c r="CF12" i="5"/>
  <c r="CF11" i="5"/>
  <c r="CF10" i="5"/>
  <c r="CF9" i="5"/>
  <c r="CF18" i="6"/>
  <c r="CF17" i="6"/>
  <c r="CF16" i="6"/>
  <c r="CF15" i="6"/>
  <c r="CF14" i="6"/>
  <c r="CF13" i="6"/>
  <c r="CF12" i="6"/>
  <c r="CF11" i="6"/>
  <c r="CF10" i="6"/>
  <c r="CF9" i="6"/>
  <c r="CF18" i="7"/>
  <c r="CF17" i="7"/>
  <c r="CF16" i="7"/>
  <c r="CF15" i="7"/>
  <c r="CF14" i="7"/>
  <c r="CF13" i="7"/>
  <c r="CF12" i="7"/>
  <c r="CF11" i="7"/>
  <c r="CF10" i="7"/>
  <c r="CF9" i="7"/>
  <c r="CF18" i="8"/>
  <c r="CF17" i="8"/>
  <c r="CF16" i="8"/>
  <c r="CF15" i="8"/>
  <c r="CF14" i="8"/>
  <c r="CF13" i="8"/>
  <c r="CF12" i="8"/>
  <c r="CF11" i="8"/>
  <c r="CF10" i="8"/>
  <c r="CF9" i="8"/>
  <c r="CF18" i="12"/>
  <c r="CF17" i="12"/>
  <c r="CF16" i="12"/>
  <c r="CF15" i="12"/>
  <c r="CF14" i="12"/>
  <c r="CF13" i="12"/>
  <c r="CF12" i="12"/>
  <c r="CF11" i="12"/>
  <c r="CF10" i="12"/>
  <c r="CF9" i="12"/>
  <c r="CF18" i="13"/>
  <c r="CF17" i="13"/>
  <c r="CF16" i="13"/>
  <c r="CF15" i="13"/>
  <c r="CF14" i="13"/>
  <c r="CF13" i="13"/>
  <c r="CF12" i="13"/>
  <c r="CF11" i="13"/>
  <c r="CF10" i="13"/>
  <c r="CF9" i="13"/>
  <c r="CF18" i="14"/>
  <c r="CF17" i="14"/>
  <c r="CF16" i="14"/>
  <c r="CF15" i="14"/>
  <c r="CF14" i="14"/>
  <c r="CF13" i="14"/>
  <c r="CF12" i="14"/>
  <c r="CF11" i="14"/>
  <c r="CF10" i="14"/>
  <c r="CF9" i="14"/>
  <c r="CF18" i="15"/>
  <c r="CF17" i="15"/>
  <c r="CF16" i="15"/>
  <c r="CF15" i="15"/>
  <c r="CF14" i="15"/>
  <c r="CF13" i="15"/>
  <c r="CF12" i="15"/>
  <c r="CF11" i="15"/>
  <c r="CF10" i="15"/>
  <c r="CF9" i="15"/>
  <c r="CF18" i="16"/>
  <c r="CF17" i="16"/>
  <c r="CF16" i="16"/>
  <c r="CF15" i="16"/>
  <c r="CF14" i="16"/>
  <c r="CF13" i="16"/>
  <c r="CF12" i="16"/>
  <c r="CF11" i="16"/>
  <c r="CF10" i="16"/>
  <c r="CF9" i="16"/>
  <c r="CF18" i="21"/>
  <c r="CF17" i="21"/>
  <c r="CF16" i="21"/>
  <c r="CF15" i="21"/>
  <c r="CF14" i="21"/>
  <c r="CF13" i="21"/>
  <c r="CF12" i="21"/>
  <c r="CF11" i="21"/>
  <c r="CF10" i="21"/>
  <c r="CF9" i="21"/>
  <c r="CF18" i="17"/>
  <c r="CF17" i="17"/>
  <c r="CF16" i="17"/>
  <c r="CF15" i="17"/>
  <c r="CF14" i="17"/>
  <c r="CF13" i="17"/>
  <c r="CF12" i="17"/>
  <c r="CF11" i="17"/>
  <c r="CF10" i="17"/>
  <c r="CF9" i="17"/>
  <c r="CF18" i="18"/>
  <c r="CF17" i="18"/>
  <c r="CF16" i="18"/>
  <c r="CF15" i="18"/>
  <c r="CF14" i="18"/>
  <c r="CF13" i="18"/>
  <c r="CF12" i="18"/>
  <c r="CF11" i="18"/>
  <c r="CF10" i="18"/>
  <c r="CF9" i="18"/>
  <c r="CF18" i="19"/>
  <c r="CF17" i="19"/>
  <c r="CF16" i="19"/>
  <c r="CF15" i="19"/>
  <c r="CF14" i="19"/>
  <c r="CF13" i="19"/>
  <c r="CF12" i="19"/>
  <c r="CF11" i="19"/>
  <c r="CF10" i="19"/>
  <c r="CF9" i="19"/>
  <c r="CF18" i="10"/>
  <c r="CF17" i="10"/>
  <c r="CF16" i="10"/>
  <c r="CF15" i="10"/>
  <c r="CF14" i="10"/>
  <c r="CF13" i="10"/>
  <c r="CF12" i="10"/>
  <c r="CF11" i="10"/>
  <c r="CF10" i="10"/>
  <c r="CF9" i="10"/>
  <c r="CF18" i="1"/>
  <c r="CF17" i="1"/>
  <c r="CF16" i="1"/>
  <c r="CF15" i="1"/>
  <c r="CF14" i="1"/>
  <c r="CF13" i="1"/>
  <c r="CF12" i="1"/>
  <c r="CF11" i="1"/>
  <c r="CF10" i="1"/>
  <c r="CF9" i="1"/>
  <c r="BH18" i="22"/>
  <c r="BH17" i="22"/>
  <c r="BH16" i="22"/>
  <c r="BH15" i="22"/>
  <c r="BH14" i="22"/>
  <c r="BH13" i="22"/>
  <c r="BH12" i="22"/>
  <c r="BH11" i="22"/>
  <c r="BH10" i="22"/>
  <c r="BH9" i="22"/>
  <c r="AJ18" i="22"/>
  <c r="AJ17" i="22"/>
  <c r="AJ16" i="22"/>
  <c r="AJ15" i="22"/>
  <c r="AJ14" i="22"/>
  <c r="AJ13" i="22"/>
  <c r="AJ12" i="22"/>
  <c r="AJ11" i="22"/>
  <c r="AJ10" i="22"/>
  <c r="AJ9" i="22"/>
  <c r="L18" i="22"/>
  <c r="L17" i="22"/>
  <c r="L16" i="22"/>
  <c r="L15" i="22"/>
  <c r="L14" i="22"/>
  <c r="L13" i="22"/>
  <c r="L12" i="22"/>
  <c r="L11" i="22"/>
  <c r="L10" i="22"/>
  <c r="L9" i="22"/>
  <c r="BI15" i="1" l="1"/>
  <c r="BI13" i="1"/>
  <c r="BI10" i="1"/>
  <c r="BI9" i="1"/>
  <c r="BI18" i="1"/>
  <c r="BI17" i="1"/>
  <c r="BI16" i="1"/>
  <c r="BI14" i="1"/>
  <c r="BI11" i="1"/>
  <c r="BI12" i="1"/>
  <c r="AY14" i="10"/>
  <c r="AY11" i="10"/>
  <c r="AY9" i="10"/>
  <c r="AY17" i="10"/>
  <c r="AY10" i="10"/>
  <c r="AI12" i="18"/>
  <c r="AI11" i="18"/>
  <c r="AI18" i="18"/>
  <c r="AI10" i="18"/>
  <c r="AI9" i="18"/>
  <c r="AI14" i="18"/>
  <c r="AI13" i="18"/>
  <c r="AI16" i="18"/>
  <c r="AI15" i="18"/>
  <c r="AI17" i="18"/>
  <c r="AE18" i="21"/>
  <c r="AE10" i="21"/>
  <c r="AE15" i="21"/>
  <c r="AE14" i="21"/>
  <c r="AE13" i="21"/>
  <c r="AE9" i="21"/>
  <c r="AE17" i="21"/>
  <c r="AE16" i="21"/>
  <c r="AE12" i="21"/>
  <c r="AE11" i="21"/>
  <c r="AK13" i="16"/>
  <c r="AK14" i="16"/>
  <c r="AK12" i="16"/>
  <c r="AK11" i="16"/>
  <c r="AK9" i="16"/>
  <c r="AK17" i="16"/>
  <c r="AK18" i="16"/>
  <c r="AK15" i="16"/>
  <c r="AK10" i="16"/>
  <c r="AK16" i="16"/>
  <c r="BC15" i="15"/>
  <c r="BC13" i="15"/>
  <c r="BC17" i="15"/>
  <c r="BC16" i="15"/>
  <c r="BC14" i="15"/>
  <c r="BC11" i="15"/>
  <c r="BC10" i="15"/>
  <c r="BC9" i="15"/>
  <c r="BC12" i="15"/>
  <c r="BC18" i="15"/>
  <c r="AY10" i="13"/>
  <c r="AY9" i="13"/>
  <c r="AY17" i="13"/>
  <c r="AY12" i="13"/>
  <c r="AI12" i="8"/>
  <c r="AI11" i="8"/>
  <c r="AI18" i="8"/>
  <c r="AI10" i="8"/>
  <c r="AI17" i="8"/>
  <c r="AI16" i="8"/>
  <c r="AI14" i="8"/>
  <c r="AI13" i="8"/>
  <c r="AI9" i="8"/>
  <c r="AI15" i="8"/>
  <c r="AE18" i="6"/>
  <c r="AE10" i="6"/>
  <c r="AE17" i="6"/>
  <c r="AE16" i="6"/>
  <c r="AE15" i="6"/>
  <c r="AE12" i="6"/>
  <c r="AE11" i="6"/>
  <c r="AE14" i="6"/>
  <c r="AE13" i="6"/>
  <c r="AE9" i="6"/>
  <c r="BG15" i="6"/>
  <c r="BG14" i="6"/>
  <c r="BG13" i="6"/>
  <c r="BG10" i="6"/>
  <c r="BG9" i="6"/>
  <c r="BG18" i="6"/>
  <c r="BG16" i="6"/>
  <c r="BG12" i="6"/>
  <c r="BG11" i="6"/>
  <c r="BG17" i="6"/>
  <c r="BE13" i="4"/>
  <c r="BE12" i="4"/>
  <c r="BE11" i="4"/>
  <c r="BE18" i="4"/>
  <c r="BE17" i="4"/>
  <c r="BE10" i="4"/>
  <c r="BE9" i="4"/>
  <c r="BE16" i="4"/>
  <c r="BE14" i="4"/>
  <c r="BE15" i="4"/>
  <c r="BA11" i="20"/>
  <c r="BA15" i="20"/>
  <c r="BA14" i="20"/>
  <c r="BA13" i="20"/>
  <c r="BA18" i="20"/>
  <c r="BA17" i="20"/>
  <c r="BA16" i="20"/>
  <c r="BA12" i="20"/>
  <c r="BA10" i="20"/>
  <c r="BA9" i="20"/>
  <c r="AK13" i="11"/>
  <c r="AK11" i="11"/>
  <c r="AK12" i="11"/>
  <c r="AK10" i="11"/>
  <c r="AK9" i="11"/>
  <c r="AK18" i="11"/>
  <c r="AK17" i="11"/>
  <c r="AK15" i="11"/>
  <c r="AK16" i="11"/>
  <c r="AK14" i="11"/>
  <c r="AI11" i="1"/>
  <c r="AI10" i="1"/>
  <c r="AI18" i="1"/>
  <c r="AI9" i="1"/>
  <c r="AI17" i="1"/>
  <c r="AI16" i="1"/>
  <c r="AI15" i="1"/>
  <c r="AI13" i="1"/>
  <c r="AI12" i="1"/>
  <c r="AI14" i="1"/>
  <c r="BA13" i="10"/>
  <c r="BA12" i="10"/>
  <c r="BA11" i="10"/>
  <c r="BA9" i="10"/>
  <c r="BA18" i="10"/>
  <c r="BA14" i="10"/>
  <c r="BA10" i="10"/>
  <c r="BA17" i="10"/>
  <c r="BA16" i="10"/>
  <c r="BA15" i="10"/>
  <c r="BG13" i="19"/>
  <c r="BG12" i="19"/>
  <c r="BG11" i="19"/>
  <c r="BG17" i="19"/>
  <c r="BG16" i="19"/>
  <c r="BG15" i="19"/>
  <c r="BG10" i="19"/>
  <c r="BG9" i="19"/>
  <c r="BG18" i="19"/>
  <c r="BG14" i="19"/>
  <c r="BC11" i="17"/>
  <c r="BC17" i="17"/>
  <c r="BC16" i="17"/>
  <c r="BC15" i="17"/>
  <c r="BC12" i="17"/>
  <c r="BC10" i="17"/>
  <c r="BC9" i="17"/>
  <c r="BC18" i="17"/>
  <c r="BC14" i="17"/>
  <c r="BC13" i="17"/>
  <c r="AY17" i="16"/>
  <c r="AY15" i="16"/>
  <c r="AY10" i="16"/>
  <c r="AY9" i="16"/>
  <c r="AY12" i="16"/>
  <c r="AY14" i="16"/>
  <c r="AI18" i="14"/>
  <c r="AI10" i="14"/>
  <c r="AI17" i="14"/>
  <c r="AI9" i="14"/>
  <c r="AI16" i="14"/>
  <c r="AI12" i="14"/>
  <c r="AI11" i="14"/>
  <c r="AI14" i="14"/>
  <c r="AI15" i="14"/>
  <c r="AI13" i="14"/>
  <c r="BA13" i="13"/>
  <c r="BA12" i="13"/>
  <c r="BA11" i="13"/>
  <c r="BA18" i="13"/>
  <c r="BA17" i="13"/>
  <c r="BA16" i="13"/>
  <c r="BA14" i="13"/>
  <c r="BA10" i="13"/>
  <c r="BA9" i="13"/>
  <c r="BA15" i="13"/>
  <c r="AK11" i="8"/>
  <c r="AK18" i="8"/>
  <c r="AK9" i="8"/>
  <c r="AK17" i="8"/>
  <c r="AK16" i="8"/>
  <c r="AK15" i="8"/>
  <c r="AK14" i="8"/>
  <c r="AK13" i="8"/>
  <c r="AK12" i="8"/>
  <c r="AK10" i="8"/>
  <c r="AG18" i="6"/>
  <c r="AG10" i="6"/>
  <c r="AG17" i="6"/>
  <c r="AG9" i="6"/>
  <c r="AG16" i="6"/>
  <c r="AG15" i="6"/>
  <c r="AG14" i="6"/>
  <c r="AG11" i="6"/>
  <c r="AG13" i="6"/>
  <c r="AG12" i="6"/>
  <c r="AE14" i="4"/>
  <c r="AE16" i="4"/>
  <c r="AE15" i="4"/>
  <c r="AE13" i="4"/>
  <c r="AE11" i="4"/>
  <c r="AE10" i="4"/>
  <c r="AE9" i="4"/>
  <c r="AE18" i="4"/>
  <c r="AE12" i="4"/>
  <c r="AE17" i="4"/>
  <c r="AA10" i="20"/>
  <c r="AA17" i="20"/>
  <c r="AA9" i="20"/>
  <c r="AA12" i="20"/>
  <c r="AG16" i="2"/>
  <c r="AG15" i="2"/>
  <c r="AG14" i="2"/>
  <c r="AG18" i="2"/>
  <c r="AG17" i="2"/>
  <c r="AG11" i="2"/>
  <c r="AG10" i="2"/>
  <c r="AG9" i="2"/>
  <c r="AG12" i="2"/>
  <c r="AG13" i="2"/>
  <c r="AA11" i="10"/>
  <c r="AA10" i="10"/>
  <c r="AA17" i="10"/>
  <c r="AA9" i="10"/>
  <c r="BI17" i="19"/>
  <c r="BI9" i="19"/>
  <c r="BI12" i="19"/>
  <c r="BI11" i="19"/>
  <c r="BI10" i="19"/>
  <c r="BI14" i="19"/>
  <c r="BI13" i="19"/>
  <c r="BI18" i="19"/>
  <c r="BI16" i="19"/>
  <c r="BI15" i="19"/>
  <c r="AC11" i="17"/>
  <c r="AC18" i="17"/>
  <c r="AC10" i="17"/>
  <c r="AC17" i="17"/>
  <c r="AC9" i="17"/>
  <c r="AC16" i="17"/>
  <c r="AC13" i="17"/>
  <c r="AC15" i="17"/>
  <c r="AC14" i="17"/>
  <c r="AC12" i="17"/>
  <c r="AI16" i="21"/>
  <c r="AI15" i="21"/>
  <c r="AI14" i="21"/>
  <c r="AI17" i="21"/>
  <c r="AI13" i="21"/>
  <c r="AI12" i="21"/>
  <c r="AI11" i="21"/>
  <c r="AI10" i="21"/>
  <c r="AI9" i="21"/>
  <c r="AI18" i="21"/>
  <c r="BA11" i="16"/>
  <c r="BA18" i="16"/>
  <c r="BA10" i="16"/>
  <c r="BA17" i="16"/>
  <c r="BA9" i="16"/>
  <c r="BA12" i="16"/>
  <c r="BA16" i="16"/>
  <c r="BA15" i="16"/>
  <c r="BA14" i="16"/>
  <c r="BA13" i="16"/>
  <c r="AK17" i="14"/>
  <c r="AK9" i="14"/>
  <c r="AK12" i="14"/>
  <c r="AK11" i="14"/>
  <c r="AK10" i="14"/>
  <c r="AK18" i="14"/>
  <c r="AK16" i="14"/>
  <c r="AK15" i="14"/>
  <c r="AK14" i="14"/>
  <c r="AK13" i="14"/>
  <c r="BC11" i="13"/>
  <c r="BC17" i="13"/>
  <c r="BC9" i="13"/>
  <c r="BC18" i="13"/>
  <c r="BC16" i="13"/>
  <c r="BC15" i="13"/>
  <c r="BC10" i="13"/>
  <c r="BC12" i="13"/>
  <c r="BC14" i="13"/>
  <c r="BC13" i="13"/>
  <c r="AY10" i="8"/>
  <c r="AY17" i="8"/>
  <c r="AY9" i="8"/>
  <c r="AY14" i="8"/>
  <c r="AY12" i="8"/>
  <c r="BE11" i="7"/>
  <c r="BE18" i="7"/>
  <c r="BE10" i="7"/>
  <c r="BE17" i="7"/>
  <c r="BE9" i="7"/>
  <c r="BE13" i="7"/>
  <c r="BE12" i="7"/>
  <c r="BE16" i="7"/>
  <c r="BE15" i="7"/>
  <c r="BE14" i="7"/>
  <c r="BC17" i="5"/>
  <c r="BC9" i="5"/>
  <c r="BC15" i="5"/>
  <c r="BC11" i="5"/>
  <c r="BC10" i="5"/>
  <c r="BC12" i="5"/>
  <c r="BC14" i="5"/>
  <c r="BC13" i="5"/>
  <c r="BC18" i="5"/>
  <c r="BC16" i="5"/>
  <c r="BI17" i="4"/>
  <c r="BI9" i="4"/>
  <c r="BI15" i="4"/>
  <c r="BI18" i="4"/>
  <c r="BI16" i="4"/>
  <c r="BI14" i="4"/>
  <c r="BI13" i="4"/>
  <c r="BI12" i="4"/>
  <c r="BI11" i="4"/>
  <c r="BI10" i="4"/>
  <c r="AC17" i="20"/>
  <c r="AC9" i="20"/>
  <c r="AC16" i="20"/>
  <c r="AC15" i="20"/>
  <c r="AC14" i="20"/>
  <c r="AC13" i="20"/>
  <c r="AC12" i="20"/>
  <c r="AC11" i="20"/>
  <c r="AC10" i="20"/>
  <c r="AC18" i="20"/>
  <c r="BA15" i="11"/>
  <c r="BA13" i="11"/>
  <c r="BA12" i="11"/>
  <c r="BA11" i="11"/>
  <c r="BA14" i="11"/>
  <c r="BA10" i="11"/>
  <c r="BA9" i="11"/>
  <c r="BA18" i="11"/>
  <c r="BA17" i="11"/>
  <c r="BA16" i="11"/>
  <c r="AY17" i="1"/>
  <c r="AY9" i="1"/>
  <c r="AY10" i="1"/>
  <c r="BE17" i="10"/>
  <c r="BE9" i="10"/>
  <c r="BE15" i="10"/>
  <c r="BE16" i="10"/>
  <c r="BE14" i="10"/>
  <c r="BE13" i="10"/>
  <c r="BE18" i="10"/>
  <c r="BE12" i="10"/>
  <c r="BE11" i="10"/>
  <c r="BE10" i="10"/>
  <c r="BA17" i="18"/>
  <c r="BA9" i="18"/>
  <c r="BA16" i="18"/>
  <c r="BA15" i="18"/>
  <c r="BA14" i="18"/>
  <c r="BA13" i="18"/>
  <c r="BA12" i="18"/>
  <c r="BA11" i="18"/>
  <c r="BA10" i="18"/>
  <c r="BA18" i="18"/>
  <c r="BG17" i="17"/>
  <c r="BG9" i="17"/>
  <c r="BG16" i="17"/>
  <c r="BG15" i="17"/>
  <c r="BG11" i="17"/>
  <c r="BG10" i="17"/>
  <c r="BG13" i="17"/>
  <c r="BG12" i="17"/>
  <c r="BG14" i="17"/>
  <c r="BG18" i="17"/>
  <c r="BC17" i="16"/>
  <c r="BC15" i="16"/>
  <c r="BC16" i="16"/>
  <c r="BC14" i="16"/>
  <c r="BC13" i="16"/>
  <c r="BC11" i="16"/>
  <c r="BC10" i="16"/>
  <c r="BC9" i="16"/>
  <c r="BC18" i="16"/>
  <c r="BC12" i="16"/>
  <c r="AY17" i="14"/>
  <c r="AY9" i="14"/>
  <c r="AY15" i="14"/>
  <c r="AY10" i="14"/>
  <c r="AY11" i="14"/>
  <c r="AY14" i="14"/>
  <c r="AI14" i="12"/>
  <c r="AI13" i="12"/>
  <c r="AI12" i="12"/>
  <c r="AI17" i="12"/>
  <c r="AI16" i="12"/>
  <c r="AI15" i="12"/>
  <c r="AI18" i="12"/>
  <c r="AI11" i="12"/>
  <c r="AI9" i="12"/>
  <c r="AI10" i="12"/>
  <c r="BA17" i="8"/>
  <c r="BA9" i="8"/>
  <c r="BA16" i="8"/>
  <c r="BA15" i="8"/>
  <c r="BA12" i="8"/>
  <c r="BA11" i="8"/>
  <c r="BA10" i="8"/>
  <c r="BA14" i="8"/>
  <c r="BA13" i="8"/>
  <c r="BA18" i="8"/>
  <c r="AK17" i="6"/>
  <c r="AK9" i="6"/>
  <c r="AK15" i="6"/>
  <c r="AK18" i="6"/>
  <c r="AK16" i="6"/>
  <c r="AK13" i="6"/>
  <c r="AK12" i="6"/>
  <c r="AK11" i="6"/>
  <c r="AK10" i="6"/>
  <c r="AK14" i="6"/>
  <c r="BE15" i="5"/>
  <c r="BE14" i="5"/>
  <c r="BE13" i="5"/>
  <c r="BE18" i="5"/>
  <c r="BE17" i="5"/>
  <c r="BE16" i="5"/>
  <c r="BE12" i="5"/>
  <c r="BE9" i="5"/>
  <c r="BE10" i="5"/>
  <c r="BE11" i="5"/>
  <c r="BA13" i="3"/>
  <c r="BA16" i="3"/>
  <c r="BA15" i="3"/>
  <c r="BA14" i="3"/>
  <c r="BA12" i="3"/>
  <c r="BA11" i="3"/>
  <c r="BA10" i="3"/>
  <c r="BA18" i="3"/>
  <c r="BA17" i="3"/>
  <c r="BA9" i="3"/>
  <c r="AE18" i="20"/>
  <c r="AE10" i="20"/>
  <c r="AE14" i="20"/>
  <c r="AE13" i="20"/>
  <c r="AE12" i="20"/>
  <c r="AE15" i="20"/>
  <c r="AE17" i="20"/>
  <c r="AE16" i="20"/>
  <c r="AE11" i="20"/>
  <c r="AE9" i="20"/>
  <c r="BG15" i="20"/>
  <c r="BG14" i="20"/>
  <c r="BG13" i="20"/>
  <c r="BG9" i="20"/>
  <c r="BG18" i="20"/>
  <c r="BG17" i="20"/>
  <c r="BG16" i="20"/>
  <c r="BG12" i="20"/>
  <c r="BG11" i="20"/>
  <c r="BG10" i="20"/>
  <c r="AK15" i="2"/>
  <c r="AK13" i="2"/>
  <c r="AK11" i="2"/>
  <c r="AK10" i="2"/>
  <c r="AK9" i="2"/>
  <c r="AK16" i="2"/>
  <c r="AK14" i="2"/>
  <c r="AK12" i="2"/>
  <c r="AK18" i="2"/>
  <c r="AK17" i="2"/>
  <c r="BA13" i="1"/>
  <c r="BA12" i="1"/>
  <c r="BA11" i="1"/>
  <c r="BA10" i="1"/>
  <c r="BA17" i="1"/>
  <c r="BA16" i="1"/>
  <c r="BA15" i="1"/>
  <c r="BA9" i="1"/>
  <c r="BA18" i="1"/>
  <c r="BA14" i="1"/>
  <c r="BG15" i="10"/>
  <c r="BG14" i="10"/>
  <c r="BG13" i="10"/>
  <c r="BG16" i="10"/>
  <c r="BG12" i="10"/>
  <c r="BG11" i="10"/>
  <c r="BG18" i="10"/>
  <c r="BG17" i="10"/>
  <c r="BG10" i="10"/>
  <c r="BG9" i="10"/>
  <c r="AA14" i="18"/>
  <c r="AA17" i="18"/>
  <c r="AA11" i="18"/>
  <c r="AA10" i="18"/>
  <c r="AA9" i="18"/>
  <c r="BC13" i="18"/>
  <c r="BC18" i="18"/>
  <c r="BC9" i="18"/>
  <c r="BC17" i="18"/>
  <c r="BC16" i="18"/>
  <c r="BC15" i="18"/>
  <c r="BC14" i="18"/>
  <c r="BC12" i="18"/>
  <c r="BC11" i="18"/>
  <c r="BC10" i="18"/>
  <c r="AG12" i="17"/>
  <c r="AG11" i="17"/>
  <c r="AG18" i="17"/>
  <c r="AG10" i="17"/>
  <c r="AG17" i="17"/>
  <c r="AG16" i="17"/>
  <c r="AG15" i="17"/>
  <c r="AG9" i="17"/>
  <c r="AG13" i="17"/>
  <c r="AG14" i="17"/>
  <c r="BI13" i="17"/>
  <c r="BI10" i="17"/>
  <c r="BI18" i="17"/>
  <c r="BI9" i="17"/>
  <c r="BI17" i="17"/>
  <c r="BI12" i="17"/>
  <c r="BI11" i="17"/>
  <c r="BI16" i="17"/>
  <c r="BI15" i="17"/>
  <c r="BI14" i="17"/>
  <c r="AY17" i="21"/>
  <c r="AY10" i="21"/>
  <c r="AC15" i="16"/>
  <c r="AC14" i="16"/>
  <c r="AC13" i="16"/>
  <c r="AC10" i="16"/>
  <c r="AC9" i="16"/>
  <c r="AC18" i="16"/>
  <c r="AC17" i="16"/>
  <c r="AC12" i="16"/>
  <c r="AC11" i="16"/>
  <c r="AC16" i="16"/>
  <c r="BE15" i="16"/>
  <c r="BE14" i="16"/>
  <c r="BE13" i="16"/>
  <c r="BE9" i="16"/>
  <c r="BE18" i="16"/>
  <c r="BE17" i="16"/>
  <c r="BE16" i="16"/>
  <c r="BE12" i="16"/>
  <c r="BE11" i="16"/>
  <c r="BE10" i="16"/>
  <c r="AI12" i="15"/>
  <c r="AI11" i="15"/>
  <c r="AI18" i="15"/>
  <c r="AI10" i="15"/>
  <c r="AI17" i="15"/>
  <c r="AI14" i="15"/>
  <c r="AI13" i="15"/>
  <c r="AI9" i="15"/>
  <c r="AI16" i="15"/>
  <c r="AI15" i="15"/>
  <c r="M15" i="14"/>
  <c r="M14" i="14"/>
  <c r="M13" i="14"/>
  <c r="M12" i="14"/>
  <c r="M11" i="14"/>
  <c r="M9" i="14"/>
  <c r="M10" i="14"/>
  <c r="M18" i="14"/>
  <c r="M16" i="14"/>
  <c r="M17" i="14"/>
  <c r="BA15" i="14"/>
  <c r="BA14" i="14"/>
  <c r="BA13" i="14"/>
  <c r="BA17" i="14"/>
  <c r="BA16" i="14"/>
  <c r="BA12" i="14"/>
  <c r="BA11" i="14"/>
  <c r="BA18" i="14"/>
  <c r="BA9" i="14"/>
  <c r="BA10" i="14"/>
  <c r="AK13" i="12"/>
  <c r="AK10" i="12"/>
  <c r="AK18" i="12"/>
  <c r="AK9" i="12"/>
  <c r="AK17" i="12"/>
  <c r="AK14" i="12"/>
  <c r="AK12" i="12"/>
  <c r="AK11" i="12"/>
  <c r="AK15" i="12"/>
  <c r="AK16" i="12"/>
  <c r="AA14" i="8"/>
  <c r="AA17" i="8"/>
  <c r="AA10" i="8"/>
  <c r="AA12" i="8"/>
  <c r="AA11" i="8"/>
  <c r="AA9" i="8"/>
  <c r="BC15" i="8"/>
  <c r="BC13" i="8"/>
  <c r="BC9" i="8"/>
  <c r="BC18" i="8"/>
  <c r="BC17" i="8"/>
  <c r="BC14" i="8"/>
  <c r="BC12" i="8"/>
  <c r="BC11" i="8"/>
  <c r="BC16" i="8"/>
  <c r="BC10" i="8"/>
  <c r="AG12" i="7"/>
  <c r="AG11" i="7"/>
  <c r="AG18" i="7"/>
  <c r="AG10" i="7"/>
  <c r="AG15" i="7"/>
  <c r="AG14" i="7"/>
  <c r="AG13" i="7"/>
  <c r="AG16" i="7"/>
  <c r="AG9" i="7"/>
  <c r="AG17" i="7"/>
  <c r="BI15" i="7"/>
  <c r="BI13" i="7"/>
  <c r="BI16" i="7"/>
  <c r="BI14" i="7"/>
  <c r="BI12" i="7"/>
  <c r="BI18" i="7"/>
  <c r="BI17" i="7"/>
  <c r="BI11" i="7"/>
  <c r="BI10" i="7"/>
  <c r="BI9" i="7"/>
  <c r="AY15" i="6"/>
  <c r="AY14" i="6"/>
  <c r="AY10" i="6"/>
  <c r="AY9" i="6"/>
  <c r="AY17" i="6"/>
  <c r="AY16" i="6"/>
  <c r="AY12" i="6"/>
  <c r="AY11" i="6"/>
  <c r="AE16" i="5"/>
  <c r="AE17" i="5"/>
  <c r="AE15" i="5"/>
  <c r="AE14" i="5"/>
  <c r="AE9" i="5"/>
  <c r="AE18" i="5"/>
  <c r="AE13" i="5"/>
  <c r="AE12" i="5"/>
  <c r="AE11" i="5"/>
  <c r="AE10" i="5"/>
  <c r="BG13" i="5"/>
  <c r="BG12" i="5"/>
  <c r="BG11" i="5"/>
  <c r="BG14" i="5"/>
  <c r="BG10" i="5"/>
  <c r="BG9" i="5"/>
  <c r="BG16" i="5"/>
  <c r="BG15" i="5"/>
  <c r="BG18" i="5"/>
  <c r="BG17" i="5"/>
  <c r="AK13" i="4"/>
  <c r="AK11" i="4"/>
  <c r="AK9" i="4"/>
  <c r="AK18" i="4"/>
  <c r="AK17" i="4"/>
  <c r="AK12" i="4"/>
  <c r="AK10" i="4"/>
  <c r="AK15" i="4"/>
  <c r="AK14" i="4"/>
  <c r="AK16" i="4"/>
  <c r="AA17" i="3"/>
  <c r="AA14" i="3"/>
  <c r="AA10" i="3"/>
  <c r="AA9" i="3"/>
  <c r="BC13" i="3"/>
  <c r="BC11" i="3"/>
  <c r="BC12" i="3"/>
  <c r="BC10" i="3"/>
  <c r="BC9" i="3"/>
  <c r="BC18" i="3"/>
  <c r="BC17" i="3"/>
  <c r="BC16" i="3"/>
  <c r="BC15" i="3"/>
  <c r="BC14" i="3"/>
  <c r="AG18" i="20"/>
  <c r="AG10" i="20"/>
  <c r="AG17" i="20"/>
  <c r="AG9" i="20"/>
  <c r="AG16" i="20"/>
  <c r="AG15" i="20"/>
  <c r="AG14" i="20"/>
  <c r="AG13" i="20"/>
  <c r="AG11" i="20"/>
  <c r="AG12" i="20"/>
  <c r="BI13" i="20"/>
  <c r="BI11" i="20"/>
  <c r="BI18" i="20"/>
  <c r="BI17" i="20"/>
  <c r="BI16" i="20"/>
  <c r="BI15" i="20"/>
  <c r="BI9" i="20"/>
  <c r="BI12" i="20"/>
  <c r="BI10" i="20"/>
  <c r="BI14" i="20"/>
  <c r="AY11" i="2"/>
  <c r="AY10" i="2"/>
  <c r="AY9" i="2"/>
  <c r="AY14" i="2"/>
  <c r="AY17" i="2"/>
  <c r="AC13" i="11"/>
  <c r="AC12" i="11"/>
  <c r="AC11" i="11"/>
  <c r="AC15" i="11"/>
  <c r="AC18" i="11"/>
  <c r="AC16" i="11"/>
  <c r="AC17" i="11"/>
  <c r="AC14" i="11"/>
  <c r="AC10" i="11"/>
  <c r="AC9" i="11"/>
  <c r="BE13" i="11"/>
  <c r="BE12" i="11"/>
  <c r="BE11" i="11"/>
  <c r="BE18" i="11"/>
  <c r="BE17" i="11"/>
  <c r="BE16" i="11"/>
  <c r="BE10" i="11"/>
  <c r="BE9" i="11"/>
  <c r="BE15" i="11"/>
  <c r="BE14" i="11"/>
  <c r="AA10" i="1"/>
  <c r="AA9" i="1"/>
  <c r="AA17" i="1"/>
  <c r="BC13" i="1"/>
  <c r="BC11" i="1"/>
  <c r="BC15" i="1"/>
  <c r="BC14" i="1"/>
  <c r="BC12" i="1"/>
  <c r="BC18" i="1"/>
  <c r="BC17" i="1"/>
  <c r="BC16" i="1"/>
  <c r="BC10" i="1"/>
  <c r="BC9" i="1"/>
  <c r="AG18" i="10"/>
  <c r="AG10" i="10"/>
  <c r="AG16" i="10"/>
  <c r="AG14" i="10"/>
  <c r="AG13" i="10"/>
  <c r="AG12" i="10"/>
  <c r="AG11" i="10"/>
  <c r="AG17" i="10"/>
  <c r="AG15" i="10"/>
  <c r="AG9" i="10"/>
  <c r="BI13" i="10"/>
  <c r="BI12" i="10"/>
  <c r="BI11" i="10"/>
  <c r="BI9" i="10"/>
  <c r="BI18" i="10"/>
  <c r="BI16" i="10"/>
  <c r="BI15" i="10"/>
  <c r="BI14" i="10"/>
  <c r="BI10" i="10"/>
  <c r="BI17" i="10"/>
  <c r="AY11" i="19"/>
  <c r="AY15" i="19"/>
  <c r="AY14" i="19"/>
  <c r="AY12" i="19"/>
  <c r="AY17" i="19"/>
  <c r="AY10" i="19"/>
  <c r="AY9" i="19"/>
  <c r="AC13" i="18"/>
  <c r="AC12" i="18"/>
  <c r="AC11" i="18"/>
  <c r="AC15" i="18"/>
  <c r="AC14" i="18"/>
  <c r="AC9" i="18"/>
  <c r="AC10" i="18"/>
  <c r="AC16" i="18"/>
  <c r="AC18" i="18"/>
  <c r="AC17" i="18"/>
  <c r="BE13" i="18"/>
  <c r="BE11" i="18"/>
  <c r="BE17" i="18"/>
  <c r="BE16" i="18"/>
  <c r="BE15" i="18"/>
  <c r="BE12" i="18"/>
  <c r="BE10" i="18"/>
  <c r="BE9" i="18"/>
  <c r="BE18" i="18"/>
  <c r="BE14" i="18"/>
  <c r="AI18" i="17"/>
  <c r="AI10" i="17"/>
  <c r="AI17" i="17"/>
  <c r="AI9" i="17"/>
  <c r="AI16" i="17"/>
  <c r="AI13" i="17"/>
  <c r="AI12" i="17"/>
  <c r="AI11" i="17"/>
  <c r="AI14" i="17"/>
  <c r="AI15" i="17"/>
  <c r="M13" i="21"/>
  <c r="M12" i="21"/>
  <c r="M11" i="21"/>
  <c r="M17" i="21"/>
  <c r="M10" i="21"/>
  <c r="M16" i="21"/>
  <c r="M14" i="21"/>
  <c r="M15" i="21"/>
  <c r="M18" i="21"/>
  <c r="M9" i="21"/>
  <c r="BA13" i="21"/>
  <c r="BA12" i="21"/>
  <c r="BA11" i="21"/>
  <c r="BA18" i="21"/>
  <c r="BA17" i="21"/>
  <c r="BA14" i="21"/>
  <c r="BA10" i="21"/>
  <c r="BA9" i="21"/>
  <c r="BA15" i="21"/>
  <c r="BA16" i="21"/>
  <c r="AE16" i="16"/>
  <c r="AE14" i="16"/>
  <c r="AE13" i="16"/>
  <c r="AE12" i="16"/>
  <c r="AE15" i="16"/>
  <c r="AE11" i="16"/>
  <c r="AE9" i="16"/>
  <c r="AE10" i="16"/>
  <c r="AE18" i="16"/>
  <c r="AE17" i="16"/>
  <c r="BG13" i="16"/>
  <c r="BG12" i="16"/>
  <c r="BG11" i="16"/>
  <c r="BG16" i="16"/>
  <c r="BG15" i="16"/>
  <c r="BG14" i="16"/>
  <c r="BG10" i="16"/>
  <c r="BG9" i="16"/>
  <c r="BG17" i="16"/>
  <c r="BG18" i="16"/>
  <c r="AK11" i="15"/>
  <c r="AK13" i="15"/>
  <c r="AK12" i="15"/>
  <c r="AK10" i="15"/>
  <c r="AK15" i="15"/>
  <c r="AK14" i="15"/>
  <c r="AK9" i="15"/>
  <c r="AK18" i="15"/>
  <c r="AK17" i="15"/>
  <c r="AK16" i="15"/>
  <c r="AA12" i="14"/>
  <c r="AA11" i="14"/>
  <c r="AA15" i="14"/>
  <c r="AA17" i="14"/>
  <c r="AA14" i="14"/>
  <c r="AA10" i="14"/>
  <c r="AA9" i="14"/>
  <c r="BC13" i="14"/>
  <c r="BC11" i="14"/>
  <c r="BC17" i="14"/>
  <c r="BC16" i="14"/>
  <c r="BC15" i="14"/>
  <c r="BC18" i="14"/>
  <c r="BC14" i="14"/>
  <c r="BC12" i="14"/>
  <c r="BC10" i="14"/>
  <c r="BC9" i="14"/>
  <c r="AG18" i="13"/>
  <c r="AG10" i="13"/>
  <c r="AG17" i="13"/>
  <c r="AG9" i="13"/>
  <c r="AG16" i="13"/>
  <c r="AG15" i="13"/>
  <c r="AG14" i="13"/>
  <c r="AG13" i="13"/>
  <c r="AG12" i="13"/>
  <c r="AG11" i="13"/>
  <c r="BI11" i="13"/>
  <c r="BI15" i="13"/>
  <c r="BI14" i="13"/>
  <c r="BI13" i="13"/>
  <c r="BI17" i="13"/>
  <c r="BI16" i="13"/>
  <c r="BI12" i="13"/>
  <c r="BI9" i="13"/>
  <c r="BI18" i="13"/>
  <c r="BI10" i="13"/>
  <c r="AY12" i="12"/>
  <c r="AY11" i="12"/>
  <c r="AY15" i="12"/>
  <c r="AY14" i="12"/>
  <c r="AY10" i="12"/>
  <c r="AY9" i="12"/>
  <c r="AY17" i="12"/>
  <c r="AY16" i="12"/>
  <c r="AC13" i="8"/>
  <c r="AC12" i="8"/>
  <c r="AC11" i="8"/>
  <c r="AC10" i="8"/>
  <c r="AC17" i="8"/>
  <c r="AC9" i="8"/>
  <c r="AC18" i="8"/>
  <c r="AC14" i="8"/>
  <c r="AC15" i="8"/>
  <c r="AC16" i="8"/>
  <c r="BE13" i="8"/>
  <c r="BE12" i="8"/>
  <c r="BE11" i="8"/>
  <c r="BE9" i="8"/>
  <c r="BE18" i="8"/>
  <c r="BE10" i="8"/>
  <c r="BE15" i="8"/>
  <c r="BE17" i="8"/>
  <c r="BE16" i="8"/>
  <c r="BE14" i="8"/>
  <c r="AI18" i="7"/>
  <c r="AI10" i="7"/>
  <c r="AI17" i="7"/>
  <c r="AI9" i="7"/>
  <c r="AI16" i="7"/>
  <c r="AI11" i="7"/>
  <c r="AI14" i="7"/>
  <c r="AI15" i="7"/>
  <c r="AI13" i="7"/>
  <c r="AI12" i="7"/>
  <c r="M13" i="6"/>
  <c r="M12" i="6"/>
  <c r="M11" i="6"/>
  <c r="M15" i="6"/>
  <c r="M14" i="6"/>
  <c r="M10" i="6"/>
  <c r="M9" i="6"/>
  <c r="M18" i="6"/>
  <c r="M17" i="6"/>
  <c r="M16" i="6"/>
  <c r="BA13" i="6"/>
  <c r="BA12" i="6"/>
  <c r="BA11" i="6"/>
  <c r="BA17" i="6"/>
  <c r="BA16" i="6"/>
  <c r="BA15" i="6"/>
  <c r="BA14" i="6"/>
  <c r="BA10" i="6"/>
  <c r="BA9" i="6"/>
  <c r="BA18" i="6"/>
  <c r="AG16" i="5"/>
  <c r="AG15" i="5"/>
  <c r="AG14" i="5"/>
  <c r="AG9" i="5"/>
  <c r="AG18" i="5"/>
  <c r="AG11" i="5"/>
  <c r="AG10" i="5"/>
  <c r="AG12" i="5"/>
  <c r="AG17" i="5"/>
  <c r="AG13" i="5"/>
  <c r="BI11" i="5"/>
  <c r="BI17" i="5"/>
  <c r="BI9" i="5"/>
  <c r="BI16" i="5"/>
  <c r="BI15" i="5"/>
  <c r="BI14" i="5"/>
  <c r="BI18" i="5"/>
  <c r="BI13" i="5"/>
  <c r="BI12" i="5"/>
  <c r="BI10" i="5"/>
  <c r="AY10" i="4"/>
  <c r="AY17" i="4"/>
  <c r="AY9" i="4"/>
  <c r="AC11" i="3"/>
  <c r="AC18" i="3"/>
  <c r="AC10" i="3"/>
  <c r="AC17" i="3"/>
  <c r="AC9" i="3"/>
  <c r="AC13" i="3"/>
  <c r="AC12" i="3"/>
  <c r="AC15" i="3"/>
  <c r="AC14" i="3"/>
  <c r="AC16" i="3"/>
  <c r="BE11" i="3"/>
  <c r="BE18" i="3"/>
  <c r="BE10" i="3"/>
  <c r="BE17" i="3"/>
  <c r="BE9" i="3"/>
  <c r="BE12" i="3"/>
  <c r="BE16" i="3"/>
  <c r="BE15" i="3"/>
  <c r="BE14" i="3"/>
  <c r="BE13" i="3"/>
  <c r="AI16" i="20"/>
  <c r="AI15" i="20"/>
  <c r="AI14" i="20"/>
  <c r="AI11" i="20"/>
  <c r="AI10" i="20"/>
  <c r="AI9" i="20"/>
  <c r="AI17" i="20"/>
  <c r="AI13" i="20"/>
  <c r="AI12" i="20"/>
  <c r="AI18" i="20"/>
  <c r="M11" i="2"/>
  <c r="M18" i="2"/>
  <c r="M10" i="2"/>
  <c r="M17" i="2"/>
  <c r="M9" i="2"/>
  <c r="M15" i="2"/>
  <c r="M14" i="2"/>
  <c r="M12" i="2"/>
  <c r="M13" i="2"/>
  <c r="M16" i="2"/>
  <c r="BA17" i="2"/>
  <c r="BA9" i="2"/>
  <c r="BA14" i="2"/>
  <c r="BA13" i="2"/>
  <c r="BA12" i="2"/>
  <c r="BA10" i="2"/>
  <c r="BA16" i="2"/>
  <c r="BA18" i="2"/>
  <c r="BA15" i="2"/>
  <c r="BA11" i="2"/>
  <c r="AE16" i="11"/>
  <c r="AE14" i="11"/>
  <c r="AE12" i="11"/>
  <c r="AE11" i="11"/>
  <c r="AE10" i="11"/>
  <c r="AE17" i="11"/>
  <c r="AE15" i="11"/>
  <c r="AE13" i="11"/>
  <c r="AE9" i="11"/>
  <c r="AE18" i="11"/>
  <c r="BG11" i="11"/>
  <c r="BG18" i="11"/>
  <c r="BG10" i="11"/>
  <c r="BG17" i="11"/>
  <c r="BG9" i="11"/>
  <c r="BG14" i="11"/>
  <c r="BG13" i="11"/>
  <c r="BG12" i="11"/>
  <c r="BG15" i="11"/>
  <c r="BG16" i="11"/>
  <c r="AG12" i="1"/>
  <c r="AG11" i="1"/>
  <c r="AG18" i="1"/>
  <c r="AG10" i="1"/>
  <c r="AG13" i="1"/>
  <c r="AG9" i="1"/>
  <c r="AG14" i="1"/>
  <c r="AG15" i="1"/>
  <c r="AG16" i="1"/>
  <c r="AG17" i="1"/>
  <c r="BE15" i="19"/>
  <c r="BE13" i="19"/>
  <c r="BE17" i="19"/>
  <c r="BE16" i="19"/>
  <c r="BE14" i="19"/>
  <c r="BE9" i="19"/>
  <c r="BE18" i="19"/>
  <c r="BE10" i="19"/>
  <c r="BE12" i="19"/>
  <c r="BE11" i="19"/>
  <c r="BA15" i="17"/>
  <c r="BA14" i="17"/>
  <c r="BA13" i="17"/>
  <c r="BA18" i="17"/>
  <c r="BA17" i="17"/>
  <c r="BA16" i="17"/>
  <c r="BA9" i="17"/>
  <c r="BA10" i="17"/>
  <c r="BA12" i="17"/>
  <c r="BA11" i="17"/>
  <c r="AA15" i="15"/>
  <c r="AA11" i="15"/>
  <c r="AA17" i="15"/>
  <c r="AA9" i="15"/>
  <c r="AA10" i="15"/>
  <c r="BI13" i="14"/>
  <c r="BI16" i="14"/>
  <c r="BI15" i="14"/>
  <c r="BI14" i="14"/>
  <c r="BI11" i="14"/>
  <c r="BI10" i="14"/>
  <c r="BI9" i="14"/>
  <c r="BI18" i="14"/>
  <c r="BI17" i="14"/>
  <c r="BI12" i="14"/>
  <c r="AC15" i="12"/>
  <c r="AC14" i="12"/>
  <c r="AC13" i="12"/>
  <c r="AC9" i="12"/>
  <c r="AC17" i="12"/>
  <c r="AC16" i="12"/>
  <c r="AC18" i="12"/>
  <c r="AC10" i="12"/>
  <c r="AC11" i="12"/>
  <c r="AC12" i="12"/>
  <c r="M15" i="7"/>
  <c r="M14" i="7"/>
  <c r="M13" i="7"/>
  <c r="M11" i="7"/>
  <c r="M18" i="7"/>
  <c r="M10" i="7"/>
  <c r="M9" i="7"/>
  <c r="M17" i="7"/>
  <c r="M12" i="7"/>
  <c r="M16" i="7"/>
  <c r="AY11" i="5"/>
  <c r="AY10" i="5"/>
  <c r="AY9" i="5"/>
  <c r="AY17" i="5"/>
  <c r="AI18" i="3"/>
  <c r="AI10" i="3"/>
  <c r="AI17" i="3"/>
  <c r="AI9" i="3"/>
  <c r="AI16" i="3"/>
  <c r="AI15" i="3"/>
  <c r="AI14" i="3"/>
  <c r="AI11" i="3"/>
  <c r="AI12" i="3"/>
  <c r="AI13" i="3"/>
  <c r="BG13" i="2"/>
  <c r="BG12" i="2"/>
  <c r="BG11" i="2"/>
  <c r="BG10" i="2"/>
  <c r="BG9" i="2"/>
  <c r="BG16" i="2"/>
  <c r="BG15" i="2"/>
  <c r="BG14" i="2"/>
  <c r="BG18" i="2"/>
  <c r="BG17" i="2"/>
  <c r="M13" i="10"/>
  <c r="M12" i="10"/>
  <c r="M11" i="10"/>
  <c r="M18" i="10"/>
  <c r="M14" i="10"/>
  <c r="M17" i="10"/>
  <c r="M15" i="10"/>
  <c r="M16" i="10"/>
  <c r="M10" i="10"/>
  <c r="M9" i="10"/>
  <c r="AK11" i="18"/>
  <c r="AK16" i="18"/>
  <c r="AK15" i="18"/>
  <c r="AK14" i="18"/>
  <c r="AK10" i="18"/>
  <c r="AK9" i="18"/>
  <c r="AK13" i="18"/>
  <c r="AK12" i="18"/>
  <c r="AK18" i="18"/>
  <c r="AK17" i="18"/>
  <c r="BI11" i="21"/>
  <c r="BI18" i="21"/>
  <c r="BI9" i="21"/>
  <c r="BI17" i="21"/>
  <c r="BI16" i="21"/>
  <c r="BI13" i="21"/>
  <c r="BI12" i="21"/>
  <c r="BI10" i="21"/>
  <c r="BI15" i="21"/>
  <c r="BI14" i="21"/>
  <c r="BE13" i="15"/>
  <c r="BE12" i="15"/>
  <c r="BE11" i="15"/>
  <c r="BE10" i="15"/>
  <c r="BE9" i="15"/>
  <c r="BE15" i="15"/>
  <c r="BE14" i="15"/>
  <c r="BE18" i="15"/>
  <c r="BE17" i="15"/>
  <c r="BE16" i="15"/>
  <c r="AE16" i="12"/>
  <c r="AE11" i="12"/>
  <c r="AE10" i="12"/>
  <c r="AE18" i="12"/>
  <c r="AE9" i="12"/>
  <c r="AE17" i="12"/>
  <c r="AE15" i="12"/>
  <c r="AE12" i="12"/>
  <c r="AE14" i="12"/>
  <c r="AE13" i="12"/>
  <c r="AA12" i="7"/>
  <c r="AA17" i="7"/>
  <c r="AA14" i="7"/>
  <c r="AA10" i="7"/>
  <c r="AA9" i="7"/>
  <c r="M11" i="5"/>
  <c r="M18" i="5"/>
  <c r="M10" i="5"/>
  <c r="M17" i="5"/>
  <c r="M9" i="5"/>
  <c r="M16" i="5"/>
  <c r="M15" i="5"/>
  <c r="M13" i="5"/>
  <c r="M12" i="5"/>
  <c r="M14" i="5"/>
  <c r="AK11" i="3"/>
  <c r="AK17" i="3"/>
  <c r="AK9" i="3"/>
  <c r="AK10" i="3"/>
  <c r="AK18" i="3"/>
  <c r="AK16" i="3"/>
  <c r="AK15" i="3"/>
  <c r="AK14" i="3"/>
  <c r="AK13" i="3"/>
  <c r="AK12" i="3"/>
  <c r="AY11" i="11"/>
  <c r="AY10" i="11"/>
  <c r="AY17" i="11"/>
  <c r="AY9" i="11"/>
  <c r="AY14" i="11"/>
  <c r="AY15" i="11"/>
  <c r="AK11" i="1"/>
  <c r="AK17" i="1"/>
  <c r="AK9" i="1"/>
  <c r="AK13" i="1"/>
  <c r="AK12" i="1"/>
  <c r="AK10" i="1"/>
  <c r="AK14" i="1"/>
  <c r="AK18" i="1"/>
  <c r="AK16" i="1"/>
  <c r="AK15" i="1"/>
  <c r="AG16" i="19"/>
  <c r="AG14" i="19"/>
  <c r="AG15" i="19"/>
  <c r="AG13" i="19"/>
  <c r="AG12" i="19"/>
  <c r="AG10" i="19"/>
  <c r="AG9" i="19"/>
  <c r="AG11" i="19"/>
  <c r="AG18" i="19"/>
  <c r="AG17" i="19"/>
  <c r="BE11" i="17"/>
  <c r="BE17" i="17"/>
  <c r="BE9" i="17"/>
  <c r="BE18" i="17"/>
  <c r="BE16" i="17"/>
  <c r="BE15" i="17"/>
  <c r="BE14" i="17"/>
  <c r="BE12" i="17"/>
  <c r="BE10" i="17"/>
  <c r="BE13" i="17"/>
  <c r="AE14" i="15"/>
  <c r="AE13" i="15"/>
  <c r="AE12" i="15"/>
  <c r="AE11" i="15"/>
  <c r="AE18" i="15"/>
  <c r="AE17" i="15"/>
  <c r="AE16" i="15"/>
  <c r="AE15" i="15"/>
  <c r="AE10" i="15"/>
  <c r="AE9" i="15"/>
  <c r="AA10" i="13"/>
  <c r="AA17" i="13"/>
  <c r="AA9" i="13"/>
  <c r="BI17" i="12"/>
  <c r="BI9" i="12"/>
  <c r="BI14" i="12"/>
  <c r="BI13" i="12"/>
  <c r="BI12" i="12"/>
  <c r="BI18" i="12"/>
  <c r="BI16" i="12"/>
  <c r="BI15" i="12"/>
  <c r="BI10" i="12"/>
  <c r="BI11" i="12"/>
  <c r="AI16" i="6"/>
  <c r="AI15" i="6"/>
  <c r="AI14" i="6"/>
  <c r="AI12" i="6"/>
  <c r="AI11" i="6"/>
  <c r="AI10" i="6"/>
  <c r="AI17" i="6"/>
  <c r="AI13" i="6"/>
  <c r="AI9" i="6"/>
  <c r="AI18" i="6"/>
  <c r="AG14" i="4"/>
  <c r="AG13" i="4"/>
  <c r="AG12" i="4"/>
  <c r="AG10" i="4"/>
  <c r="AG9" i="4"/>
  <c r="AG18" i="4"/>
  <c r="AG17" i="4"/>
  <c r="AG16" i="4"/>
  <c r="AG15" i="4"/>
  <c r="AG11" i="4"/>
  <c r="BE17" i="20"/>
  <c r="BE9" i="20"/>
  <c r="BE16" i="20"/>
  <c r="BE15" i="20"/>
  <c r="BE13" i="20"/>
  <c r="BE12" i="20"/>
  <c r="BE11" i="20"/>
  <c r="BE10" i="20"/>
  <c r="BE14" i="20"/>
  <c r="BE18" i="20"/>
  <c r="M17" i="11"/>
  <c r="M9" i="11"/>
  <c r="M16" i="11"/>
  <c r="M15" i="11"/>
  <c r="M13" i="11"/>
  <c r="M18" i="11"/>
  <c r="M14" i="11"/>
  <c r="M12" i="11"/>
  <c r="M11" i="11"/>
  <c r="M10" i="11"/>
  <c r="AC17" i="10"/>
  <c r="AC9" i="10"/>
  <c r="AC16" i="10"/>
  <c r="AC15" i="10"/>
  <c r="AC10" i="10"/>
  <c r="AC14" i="10"/>
  <c r="AC18" i="10"/>
  <c r="AC12" i="10"/>
  <c r="AC13" i="10"/>
  <c r="AC11" i="10"/>
  <c r="M17" i="18"/>
  <c r="M9" i="18"/>
  <c r="M16" i="18"/>
  <c r="M15" i="18"/>
  <c r="M12" i="18"/>
  <c r="M11" i="18"/>
  <c r="M10" i="18"/>
  <c r="M18" i="18"/>
  <c r="M14" i="18"/>
  <c r="M13" i="18"/>
  <c r="AK15" i="21"/>
  <c r="AK14" i="21"/>
  <c r="AK13" i="21"/>
  <c r="AK12" i="21"/>
  <c r="AK18" i="21"/>
  <c r="AK17" i="21"/>
  <c r="AK16" i="21"/>
  <c r="AK11" i="21"/>
  <c r="AK10" i="21"/>
  <c r="AK9" i="21"/>
  <c r="AG14" i="15"/>
  <c r="AG13" i="15"/>
  <c r="AG12" i="15"/>
  <c r="AG15" i="15"/>
  <c r="AG11" i="15"/>
  <c r="AG10" i="15"/>
  <c r="AG18" i="15"/>
  <c r="AG17" i="15"/>
  <c r="AG16" i="15"/>
  <c r="AG9" i="15"/>
  <c r="AC17" i="13"/>
  <c r="AC9" i="13"/>
  <c r="AC16" i="13"/>
  <c r="AC15" i="13"/>
  <c r="AC18" i="13"/>
  <c r="AC14" i="13"/>
  <c r="AC13" i="13"/>
  <c r="AC12" i="13"/>
  <c r="AC11" i="13"/>
  <c r="AC10" i="13"/>
  <c r="M17" i="8"/>
  <c r="M9" i="8"/>
  <c r="M16" i="8"/>
  <c r="M15" i="8"/>
  <c r="M10" i="8"/>
  <c r="M18" i="8"/>
  <c r="M14" i="8"/>
  <c r="M11" i="8"/>
  <c r="M13" i="8"/>
  <c r="M12" i="8"/>
  <c r="BG17" i="7"/>
  <c r="BG9" i="7"/>
  <c r="BG16" i="7"/>
  <c r="BG15" i="7"/>
  <c r="BG18" i="7"/>
  <c r="BG13" i="7"/>
  <c r="BG12" i="7"/>
  <c r="BG11" i="7"/>
  <c r="BG14" i="7"/>
  <c r="BG10" i="7"/>
  <c r="AI12" i="4"/>
  <c r="AI11" i="4"/>
  <c r="AI18" i="4"/>
  <c r="AI10" i="4"/>
  <c r="AI17" i="4"/>
  <c r="AI16" i="4"/>
  <c r="AI15" i="4"/>
  <c r="AI14" i="4"/>
  <c r="AI13" i="4"/>
  <c r="AI9" i="4"/>
  <c r="BC15" i="11"/>
  <c r="BC13" i="11"/>
  <c r="BC14" i="11"/>
  <c r="BC12" i="11"/>
  <c r="BC11" i="11"/>
  <c r="BC10" i="11"/>
  <c r="BC9" i="11"/>
  <c r="BC18" i="11"/>
  <c r="BC17" i="11"/>
  <c r="BC16" i="11"/>
  <c r="M15" i="1"/>
  <c r="M14" i="1"/>
  <c r="M13" i="1"/>
  <c r="M9" i="1"/>
  <c r="M16" i="1"/>
  <c r="M18" i="1"/>
  <c r="M17" i="1"/>
  <c r="M12" i="1"/>
  <c r="M11" i="1"/>
  <c r="M10" i="1"/>
  <c r="AK13" i="19"/>
  <c r="AK17" i="19"/>
  <c r="AK16" i="19"/>
  <c r="AK15" i="19"/>
  <c r="AK18" i="19"/>
  <c r="AK14" i="19"/>
  <c r="AK12" i="19"/>
  <c r="AK11" i="19"/>
  <c r="AK10" i="19"/>
  <c r="AK9" i="19"/>
  <c r="AE18" i="13"/>
  <c r="AE10" i="13"/>
  <c r="AE12" i="13"/>
  <c r="AE11" i="13"/>
  <c r="AE9" i="13"/>
  <c r="AE14" i="13"/>
  <c r="AE13" i="13"/>
  <c r="AE17" i="13"/>
  <c r="AE16" i="13"/>
  <c r="AE15" i="13"/>
  <c r="AC14" i="1"/>
  <c r="AC11" i="1"/>
  <c r="AC10" i="1"/>
  <c r="AC18" i="1"/>
  <c r="AC9" i="1"/>
  <c r="AC12" i="1"/>
  <c r="AC17" i="1"/>
  <c r="AC13" i="1"/>
  <c r="AC15" i="1"/>
  <c r="AC16" i="1"/>
  <c r="BE11" i="1"/>
  <c r="BE18" i="1"/>
  <c r="BE10" i="1"/>
  <c r="BE17" i="1"/>
  <c r="BE9" i="1"/>
  <c r="BE16" i="1"/>
  <c r="BE15" i="1"/>
  <c r="BE13" i="1"/>
  <c r="BE12" i="1"/>
  <c r="BE14" i="1"/>
  <c r="AI16" i="10"/>
  <c r="AI15" i="10"/>
  <c r="AI14" i="10"/>
  <c r="AI18" i="10"/>
  <c r="AI17" i="10"/>
  <c r="AI13" i="10"/>
  <c r="AI11" i="10"/>
  <c r="AI10" i="10"/>
  <c r="AI9" i="10"/>
  <c r="AI12" i="10"/>
  <c r="M11" i="19"/>
  <c r="M18" i="19"/>
  <c r="M10" i="19"/>
  <c r="M17" i="19"/>
  <c r="M9" i="19"/>
  <c r="M16" i="19"/>
  <c r="M15" i="19"/>
  <c r="M12" i="19"/>
  <c r="M13" i="19"/>
  <c r="M14" i="19"/>
  <c r="BA11" i="19"/>
  <c r="BA18" i="19"/>
  <c r="BA10" i="19"/>
  <c r="BA17" i="19"/>
  <c r="BA9" i="19"/>
  <c r="BA13" i="19"/>
  <c r="BA12" i="19"/>
  <c r="BA16" i="19"/>
  <c r="BA15" i="19"/>
  <c r="BA14" i="19"/>
  <c r="AE14" i="18"/>
  <c r="AE17" i="18"/>
  <c r="AE16" i="18"/>
  <c r="AE15" i="18"/>
  <c r="AE13" i="18"/>
  <c r="AE10" i="18"/>
  <c r="AE9" i="18"/>
  <c r="AE12" i="18"/>
  <c r="AE11" i="18"/>
  <c r="AE18" i="18"/>
  <c r="BG11" i="18"/>
  <c r="BG18" i="18"/>
  <c r="BG10" i="18"/>
  <c r="BG17" i="18"/>
  <c r="BG9" i="18"/>
  <c r="BG16" i="18"/>
  <c r="BG15" i="18"/>
  <c r="BG13" i="18"/>
  <c r="BG12" i="18"/>
  <c r="BG14" i="18"/>
  <c r="AK17" i="17"/>
  <c r="AK9" i="17"/>
  <c r="AK15" i="17"/>
  <c r="AK14" i="17"/>
  <c r="AK13" i="17"/>
  <c r="AK16" i="17"/>
  <c r="AK12" i="17"/>
  <c r="AK11" i="17"/>
  <c r="AK18" i="17"/>
  <c r="AK10" i="17"/>
  <c r="AA10" i="21"/>
  <c r="AA17" i="21"/>
  <c r="BC17" i="21"/>
  <c r="BC9" i="21"/>
  <c r="BC16" i="21"/>
  <c r="BC15" i="21"/>
  <c r="BC14" i="21"/>
  <c r="BC18" i="21"/>
  <c r="BC13" i="21"/>
  <c r="BC12" i="21"/>
  <c r="BC10" i="21"/>
  <c r="BC11" i="21"/>
  <c r="AG16" i="16"/>
  <c r="AG15" i="16"/>
  <c r="AG14" i="16"/>
  <c r="AG11" i="16"/>
  <c r="AG10" i="16"/>
  <c r="AG9" i="16"/>
  <c r="AG18" i="16"/>
  <c r="AG17" i="16"/>
  <c r="AG13" i="16"/>
  <c r="AG12" i="16"/>
  <c r="BI17" i="16"/>
  <c r="BI9" i="16"/>
  <c r="BI18" i="16"/>
  <c r="BI16" i="16"/>
  <c r="BI15" i="16"/>
  <c r="BI14" i="16"/>
  <c r="BI13" i="16"/>
  <c r="BI12" i="16"/>
  <c r="BI11" i="16"/>
  <c r="BI10" i="16"/>
  <c r="AY11" i="15"/>
  <c r="AY17" i="15"/>
  <c r="AY10" i="15"/>
  <c r="AC11" i="14"/>
  <c r="AC18" i="14"/>
  <c r="AC10" i="14"/>
  <c r="AC17" i="14"/>
  <c r="AC9" i="14"/>
  <c r="AC15" i="14"/>
  <c r="AC12" i="14"/>
  <c r="AC14" i="14"/>
  <c r="AC13" i="14"/>
  <c r="AC16" i="14"/>
  <c r="BE11" i="14"/>
  <c r="BE18" i="14"/>
  <c r="BE10" i="14"/>
  <c r="BE17" i="14"/>
  <c r="BE9" i="14"/>
  <c r="BE14" i="14"/>
  <c r="BE13" i="14"/>
  <c r="BE12" i="14"/>
  <c r="BE16" i="14"/>
  <c r="BE15" i="14"/>
  <c r="AI16" i="13"/>
  <c r="AI15" i="13"/>
  <c r="AI14" i="13"/>
  <c r="AI13" i="13"/>
  <c r="AI12" i="13"/>
  <c r="AI11" i="13"/>
  <c r="AI17" i="13"/>
  <c r="AI10" i="13"/>
  <c r="AI9" i="13"/>
  <c r="AI18" i="13"/>
  <c r="M11" i="12"/>
  <c r="M18" i="12"/>
  <c r="M10" i="12"/>
  <c r="M17" i="12"/>
  <c r="M9" i="12"/>
  <c r="M14" i="12"/>
  <c r="M16" i="12"/>
  <c r="M13" i="12"/>
  <c r="M15" i="12"/>
  <c r="M12" i="12"/>
  <c r="BA11" i="12"/>
  <c r="BA18" i="12"/>
  <c r="BA10" i="12"/>
  <c r="BA17" i="12"/>
  <c r="BA9" i="12"/>
  <c r="BA16" i="12"/>
  <c r="BA13" i="12"/>
  <c r="BA12" i="12"/>
  <c r="BA14" i="12"/>
  <c r="BA15" i="12"/>
  <c r="AE14" i="8"/>
  <c r="AE10" i="8"/>
  <c r="AE18" i="8"/>
  <c r="AE9" i="8"/>
  <c r="AE17" i="8"/>
  <c r="AE16" i="8"/>
  <c r="AE15" i="8"/>
  <c r="AE11" i="8"/>
  <c r="AE13" i="8"/>
  <c r="AE12" i="8"/>
  <c r="BG11" i="8"/>
  <c r="BG18" i="8"/>
  <c r="BG10" i="8"/>
  <c r="BG17" i="8"/>
  <c r="BG9" i="8"/>
  <c r="BG16" i="8"/>
  <c r="BG15" i="8"/>
  <c r="BG14" i="8"/>
  <c r="BG13" i="8"/>
  <c r="BG12" i="8"/>
  <c r="AK17" i="7"/>
  <c r="AK9" i="7"/>
  <c r="AK18" i="7"/>
  <c r="AK16" i="7"/>
  <c r="AK15" i="7"/>
  <c r="AK10" i="7"/>
  <c r="AK14" i="7"/>
  <c r="AK13" i="7"/>
  <c r="AK11" i="7"/>
  <c r="AK12" i="7"/>
  <c r="AA11" i="6"/>
  <c r="AA18" i="6"/>
  <c r="AA10" i="6"/>
  <c r="AA17" i="6"/>
  <c r="AA9" i="6"/>
  <c r="AA15" i="6"/>
  <c r="AA14" i="6"/>
  <c r="AA13" i="6"/>
  <c r="AA12" i="6"/>
  <c r="BC11" i="6"/>
  <c r="BC17" i="6"/>
  <c r="BC9" i="6"/>
  <c r="BC10" i="6"/>
  <c r="BC18" i="6"/>
  <c r="BC16" i="6"/>
  <c r="BC15" i="6"/>
  <c r="BC14" i="6"/>
  <c r="BC13" i="6"/>
  <c r="BC12" i="6"/>
  <c r="AI14" i="5"/>
  <c r="AI13" i="5"/>
  <c r="AI12" i="5"/>
  <c r="AI16" i="5"/>
  <c r="AI15" i="5"/>
  <c r="AI11" i="5"/>
  <c r="AI17" i="5"/>
  <c r="AI18" i="5"/>
  <c r="AI10" i="5"/>
  <c r="AI9" i="5"/>
  <c r="M17" i="4"/>
  <c r="M9" i="4"/>
  <c r="M16" i="4"/>
  <c r="M15" i="4"/>
  <c r="M14" i="4"/>
  <c r="M18" i="4"/>
  <c r="M13" i="4"/>
  <c r="M10" i="4"/>
  <c r="M12" i="4"/>
  <c r="M11" i="4"/>
  <c r="BA17" i="4"/>
  <c r="BA9" i="4"/>
  <c r="BA16" i="4"/>
  <c r="BA15" i="4"/>
  <c r="BA11" i="4"/>
  <c r="BA10" i="4"/>
  <c r="BA14" i="4"/>
  <c r="BA13" i="4"/>
  <c r="BA12" i="4"/>
  <c r="BA18" i="4"/>
  <c r="AE12" i="3"/>
  <c r="AE15" i="3"/>
  <c r="AE14" i="3"/>
  <c r="AE13" i="3"/>
  <c r="AE17" i="3"/>
  <c r="AE16" i="3"/>
  <c r="AE11" i="3"/>
  <c r="AE10" i="3"/>
  <c r="AE9" i="3"/>
  <c r="AE18" i="3"/>
  <c r="BG17" i="3"/>
  <c r="BG9" i="3"/>
  <c r="BG16" i="3"/>
  <c r="BG15" i="3"/>
  <c r="BG18" i="3"/>
  <c r="BG14" i="3"/>
  <c r="BG13" i="3"/>
  <c r="BG12" i="3"/>
  <c r="BG11" i="3"/>
  <c r="BG10" i="3"/>
  <c r="AK17" i="20"/>
  <c r="AK9" i="20"/>
  <c r="AK15" i="20"/>
  <c r="AK11" i="20"/>
  <c r="AK10" i="20"/>
  <c r="AK18" i="20"/>
  <c r="AK13" i="20"/>
  <c r="AK16" i="20"/>
  <c r="AK14" i="20"/>
  <c r="AK12" i="20"/>
  <c r="AA17" i="2"/>
  <c r="AA9" i="2"/>
  <c r="AA16" i="2"/>
  <c r="AA11" i="2"/>
  <c r="AA18" i="2"/>
  <c r="AA10" i="2"/>
  <c r="AA14" i="2"/>
  <c r="AA12" i="2"/>
  <c r="BC17" i="2"/>
  <c r="BC9" i="2"/>
  <c r="BC15" i="2"/>
  <c r="BC13" i="2"/>
  <c r="BC12" i="2"/>
  <c r="BC11" i="2"/>
  <c r="BC18" i="2"/>
  <c r="BC10" i="2"/>
  <c r="BC16" i="2"/>
  <c r="BC14" i="2"/>
  <c r="AG14" i="11"/>
  <c r="AG13" i="11"/>
  <c r="AG12" i="11"/>
  <c r="AG9" i="11"/>
  <c r="AG18" i="11"/>
  <c r="AG11" i="11"/>
  <c r="AG17" i="11"/>
  <c r="AG16" i="11"/>
  <c r="AG15" i="11"/>
  <c r="AG10" i="11"/>
  <c r="BI17" i="11"/>
  <c r="BI9" i="11"/>
  <c r="BI15" i="11"/>
  <c r="BI10" i="11"/>
  <c r="BI18" i="11"/>
  <c r="BI16" i="11"/>
  <c r="BI14" i="11"/>
  <c r="BI13" i="11"/>
  <c r="BI12" i="11"/>
  <c r="BI11" i="11"/>
  <c r="AC15" i="19"/>
  <c r="AC14" i="19"/>
  <c r="AC13" i="19"/>
  <c r="AC11" i="19"/>
  <c r="AC10" i="19"/>
  <c r="AC18" i="19"/>
  <c r="AC9" i="19"/>
  <c r="AC17" i="19"/>
  <c r="AC16" i="19"/>
  <c r="AC12" i="19"/>
  <c r="M15" i="17"/>
  <c r="M14" i="17"/>
  <c r="M13" i="17"/>
  <c r="M16" i="17"/>
  <c r="M12" i="17"/>
  <c r="M9" i="17"/>
  <c r="M11" i="17"/>
  <c r="M10" i="17"/>
  <c r="M17" i="17"/>
  <c r="M18" i="17"/>
  <c r="BG15" i="21"/>
  <c r="BG14" i="21"/>
  <c r="BG13" i="21"/>
  <c r="BG12" i="21"/>
  <c r="BG11" i="21"/>
  <c r="BG10" i="21"/>
  <c r="BG18" i="21"/>
  <c r="BG17" i="21"/>
  <c r="BG16" i="21"/>
  <c r="BG9" i="21"/>
  <c r="AG12" i="14"/>
  <c r="AG11" i="14"/>
  <c r="AG18" i="14"/>
  <c r="AG10" i="14"/>
  <c r="AG16" i="14"/>
  <c r="AG15" i="14"/>
  <c r="AG14" i="14"/>
  <c r="AG9" i="14"/>
  <c r="AG17" i="14"/>
  <c r="AG13" i="14"/>
  <c r="BE15" i="12"/>
  <c r="BE14" i="12"/>
  <c r="BE13" i="12"/>
  <c r="BE18" i="12"/>
  <c r="BE17" i="12"/>
  <c r="BE16" i="12"/>
  <c r="BE12" i="12"/>
  <c r="BE11" i="12"/>
  <c r="BE10" i="12"/>
  <c r="BE9" i="12"/>
  <c r="BA15" i="7"/>
  <c r="BA14" i="7"/>
  <c r="BA13" i="7"/>
  <c r="BA16" i="7"/>
  <c r="BA12" i="7"/>
  <c r="BA11" i="7"/>
  <c r="BA18" i="7"/>
  <c r="BA17" i="7"/>
  <c r="BA10" i="7"/>
  <c r="BA9" i="7"/>
  <c r="AC13" i="4"/>
  <c r="AC12" i="4"/>
  <c r="AC11" i="4"/>
  <c r="AC9" i="4"/>
  <c r="AC16" i="4"/>
  <c r="AC17" i="4"/>
  <c r="AC18" i="4"/>
  <c r="AC15" i="4"/>
  <c r="AC14" i="4"/>
  <c r="AC10" i="4"/>
  <c r="M13" i="20"/>
  <c r="M12" i="20"/>
  <c r="M11" i="20"/>
  <c r="M14" i="20"/>
  <c r="M10" i="20"/>
  <c r="M18" i="20"/>
  <c r="M9" i="20"/>
  <c r="M16" i="20"/>
  <c r="M15" i="20"/>
  <c r="M17" i="20"/>
  <c r="AE16" i="2"/>
  <c r="AE13" i="2"/>
  <c r="AE12" i="2"/>
  <c r="AE11" i="2"/>
  <c r="AE10" i="2"/>
  <c r="AE9" i="2"/>
  <c r="AE18" i="2"/>
  <c r="AE15" i="2"/>
  <c r="AE14" i="2"/>
  <c r="AE17" i="2"/>
  <c r="AE16" i="19"/>
  <c r="AE18" i="19"/>
  <c r="AE9" i="19"/>
  <c r="AE17" i="19"/>
  <c r="AE15" i="19"/>
  <c r="AE11" i="19"/>
  <c r="AE10" i="19"/>
  <c r="AE14" i="19"/>
  <c r="AE13" i="19"/>
  <c r="AE12" i="19"/>
  <c r="AA12" i="17"/>
  <c r="AA9" i="17"/>
  <c r="AA17" i="17"/>
  <c r="AA10" i="17"/>
  <c r="AA14" i="17"/>
  <c r="AG18" i="21"/>
  <c r="AG10" i="21"/>
  <c r="AG17" i="21"/>
  <c r="AG9" i="21"/>
  <c r="AG16" i="21"/>
  <c r="AG15" i="21"/>
  <c r="AG14" i="21"/>
  <c r="AG13" i="21"/>
  <c r="AG12" i="21"/>
  <c r="AG11" i="21"/>
  <c r="AC13" i="15"/>
  <c r="AC12" i="15"/>
  <c r="AC11" i="15"/>
  <c r="AC14" i="15"/>
  <c r="AC10" i="15"/>
  <c r="AC18" i="15"/>
  <c r="AC9" i="15"/>
  <c r="AC17" i="15"/>
  <c r="AC15" i="15"/>
  <c r="AC16" i="15"/>
  <c r="M13" i="13"/>
  <c r="M12" i="13"/>
  <c r="M11" i="13"/>
  <c r="M16" i="13"/>
  <c r="M9" i="13"/>
  <c r="M15" i="13"/>
  <c r="M14" i="13"/>
  <c r="M10" i="13"/>
  <c r="M18" i="13"/>
  <c r="M17" i="13"/>
  <c r="BG13" i="12"/>
  <c r="BG12" i="12"/>
  <c r="BG11" i="12"/>
  <c r="BG15" i="12"/>
  <c r="BG14" i="12"/>
  <c r="BG10" i="12"/>
  <c r="BG16" i="12"/>
  <c r="BG9" i="12"/>
  <c r="BG18" i="12"/>
  <c r="BG17" i="12"/>
  <c r="BC13" i="7"/>
  <c r="BC11" i="7"/>
  <c r="BC9" i="7"/>
  <c r="BC18" i="7"/>
  <c r="BC17" i="7"/>
  <c r="BC14" i="7"/>
  <c r="BC12" i="7"/>
  <c r="BC10" i="7"/>
  <c r="BC15" i="7"/>
  <c r="BC16" i="7"/>
  <c r="BA11" i="5"/>
  <c r="BA18" i="5"/>
  <c r="BA10" i="5"/>
  <c r="BA17" i="5"/>
  <c r="BA9" i="5"/>
  <c r="BA16" i="5"/>
  <c r="BA15" i="5"/>
  <c r="BA14" i="5"/>
  <c r="BA13" i="5"/>
  <c r="BA12" i="5"/>
  <c r="BG11" i="4"/>
  <c r="BG18" i="4"/>
  <c r="BG10" i="4"/>
  <c r="BG17" i="4"/>
  <c r="BG9" i="4"/>
  <c r="BG15" i="4"/>
  <c r="BG14" i="4"/>
  <c r="BG13" i="4"/>
  <c r="BG16" i="4"/>
  <c r="BG12" i="4"/>
  <c r="BC11" i="20"/>
  <c r="BC17" i="20"/>
  <c r="BC9" i="20"/>
  <c r="BC13" i="20"/>
  <c r="BC12" i="20"/>
  <c r="BC10" i="20"/>
  <c r="BC15" i="20"/>
  <c r="BC14" i="20"/>
  <c r="BC16" i="20"/>
  <c r="BC18" i="20"/>
  <c r="BI11" i="2"/>
  <c r="BI17" i="2"/>
  <c r="BI9" i="2"/>
  <c r="BI18" i="2"/>
  <c r="BI16" i="2"/>
  <c r="BI12" i="2"/>
  <c r="BI10" i="2"/>
  <c r="BI15" i="2"/>
  <c r="BI14" i="2"/>
  <c r="BI13" i="2"/>
  <c r="BC17" i="10"/>
  <c r="BC9" i="10"/>
  <c r="BC11" i="10"/>
  <c r="BC10" i="10"/>
  <c r="BC18" i="10"/>
  <c r="BC13" i="10"/>
  <c r="BC12" i="10"/>
  <c r="BC15" i="10"/>
  <c r="BC14" i="10"/>
  <c r="BC16" i="10"/>
  <c r="AY11" i="18"/>
  <c r="AY17" i="18"/>
  <c r="AY10" i="18"/>
  <c r="M11" i="16"/>
  <c r="M18" i="16"/>
  <c r="M10" i="16"/>
  <c r="M17" i="16"/>
  <c r="M9" i="16"/>
  <c r="M15" i="16"/>
  <c r="M14" i="16"/>
  <c r="M16" i="16"/>
  <c r="M12" i="16"/>
  <c r="M13" i="16"/>
  <c r="BG11" i="15"/>
  <c r="BG18" i="15"/>
  <c r="BG10" i="15"/>
  <c r="BG17" i="15"/>
  <c r="BG9" i="15"/>
  <c r="BG16" i="15"/>
  <c r="BG15" i="15"/>
  <c r="BG14" i="15"/>
  <c r="BG13" i="15"/>
  <c r="BG12" i="15"/>
  <c r="AG16" i="12"/>
  <c r="AG15" i="12"/>
  <c r="AG14" i="12"/>
  <c r="AG10" i="12"/>
  <c r="AG9" i="12"/>
  <c r="AG11" i="12"/>
  <c r="AG18" i="12"/>
  <c r="AG12" i="12"/>
  <c r="AG17" i="12"/>
  <c r="AG13" i="12"/>
  <c r="AC11" i="7"/>
  <c r="AC18" i="7"/>
  <c r="AC10" i="7"/>
  <c r="AC17" i="7"/>
  <c r="AC9" i="7"/>
  <c r="AC14" i="7"/>
  <c r="AC13" i="7"/>
  <c r="AC12" i="7"/>
  <c r="AC16" i="7"/>
  <c r="AC15" i="7"/>
  <c r="AA17" i="5"/>
  <c r="AA9" i="5"/>
  <c r="AY17" i="3"/>
  <c r="AY9" i="3"/>
  <c r="AY16" i="3"/>
  <c r="AY15" i="3"/>
  <c r="AY18" i="3"/>
  <c r="AY14" i="3"/>
  <c r="AY11" i="3"/>
  <c r="AY10" i="3"/>
  <c r="AY12" i="3"/>
  <c r="AI14" i="2"/>
  <c r="AI13" i="2"/>
  <c r="AI12" i="2"/>
  <c r="AI15" i="2"/>
  <c r="AI11" i="2"/>
  <c r="AI10" i="2"/>
  <c r="AI17" i="2"/>
  <c r="AI18" i="2"/>
  <c r="AI16" i="2"/>
  <c r="AI9" i="2"/>
  <c r="AI14" i="19"/>
  <c r="AI13" i="19"/>
  <c r="AI12" i="19"/>
  <c r="AI18" i="19"/>
  <c r="AI17" i="19"/>
  <c r="AI11" i="19"/>
  <c r="AI16" i="19"/>
  <c r="AI15" i="19"/>
  <c r="AI10" i="19"/>
  <c r="AI9" i="19"/>
  <c r="AE12" i="17"/>
  <c r="AE16" i="17"/>
  <c r="AE15" i="17"/>
  <c r="AE14" i="17"/>
  <c r="AE18" i="17"/>
  <c r="AE17" i="17"/>
  <c r="AE13" i="17"/>
  <c r="AE11" i="17"/>
  <c r="AE10" i="17"/>
  <c r="AE9" i="17"/>
  <c r="AA17" i="16"/>
  <c r="AA9" i="16"/>
  <c r="AA14" i="16"/>
  <c r="AA11" i="16"/>
  <c r="AA10" i="16"/>
  <c r="AA18" i="16"/>
  <c r="BI15" i="15"/>
  <c r="BI17" i="15"/>
  <c r="BI16" i="15"/>
  <c r="BI14" i="15"/>
  <c r="BI9" i="15"/>
  <c r="BI18" i="15"/>
  <c r="BI13" i="15"/>
  <c r="BI12" i="15"/>
  <c r="BI11" i="15"/>
  <c r="BI10" i="15"/>
  <c r="BE17" i="13"/>
  <c r="BE9" i="13"/>
  <c r="BE16" i="13"/>
  <c r="BE15" i="13"/>
  <c r="BE18" i="13"/>
  <c r="BE14" i="13"/>
  <c r="BE13" i="13"/>
  <c r="BE10" i="13"/>
  <c r="BE11" i="13"/>
  <c r="BE12" i="13"/>
  <c r="AE12" i="7"/>
  <c r="AE18" i="7"/>
  <c r="AE9" i="7"/>
  <c r="AE17" i="7"/>
  <c r="AE16" i="7"/>
  <c r="AE13" i="7"/>
  <c r="AE11" i="7"/>
  <c r="AE10" i="7"/>
  <c r="AE15" i="7"/>
  <c r="AE14" i="7"/>
  <c r="AC15" i="5"/>
  <c r="AC14" i="5"/>
  <c r="AC13" i="5"/>
  <c r="AC16" i="5"/>
  <c r="AC18" i="5"/>
  <c r="AC17" i="5"/>
  <c r="AC12" i="5"/>
  <c r="AC9" i="5"/>
  <c r="AC11" i="5"/>
  <c r="AC10" i="5"/>
  <c r="M15" i="3"/>
  <c r="M14" i="3"/>
  <c r="M13" i="3"/>
  <c r="M10" i="3"/>
  <c r="M17" i="3"/>
  <c r="M9" i="3"/>
  <c r="M18" i="3"/>
  <c r="M16" i="3"/>
  <c r="M12" i="3"/>
  <c r="M11" i="3"/>
  <c r="AA14" i="11"/>
  <c r="AA12" i="11"/>
  <c r="AA11" i="11"/>
  <c r="AA10" i="11"/>
  <c r="AA9" i="11"/>
  <c r="AA18" i="11"/>
  <c r="AA17" i="11"/>
  <c r="AE18" i="10"/>
  <c r="AE10" i="10"/>
  <c r="AE9" i="10"/>
  <c r="AE17" i="10"/>
  <c r="AE16" i="10"/>
  <c r="AE14" i="10"/>
  <c r="AE13" i="10"/>
  <c r="AE15" i="10"/>
  <c r="AE11" i="10"/>
  <c r="AE12" i="10"/>
  <c r="BG15" i="13"/>
  <c r="BG14" i="13"/>
  <c r="BG13" i="13"/>
  <c r="BG11" i="13"/>
  <c r="BG10" i="13"/>
  <c r="BG9" i="13"/>
  <c r="BG18" i="13"/>
  <c r="BG12" i="13"/>
  <c r="BG17" i="13"/>
  <c r="BG16" i="13"/>
  <c r="AE14" i="1"/>
  <c r="AE12" i="1"/>
  <c r="AE13" i="1"/>
  <c r="AE11" i="1"/>
  <c r="AE10" i="1"/>
  <c r="AE18" i="1"/>
  <c r="AE17" i="1"/>
  <c r="AE16" i="1"/>
  <c r="AE15" i="1"/>
  <c r="AE9" i="1"/>
  <c r="BG17" i="1"/>
  <c r="BG9" i="1"/>
  <c r="BG16" i="1"/>
  <c r="BG15" i="1"/>
  <c r="BG18" i="1"/>
  <c r="BG14" i="1"/>
  <c r="BG13" i="1"/>
  <c r="BG12" i="1"/>
  <c r="BG11" i="1"/>
  <c r="BG10" i="1"/>
  <c r="AK15" i="10"/>
  <c r="AK18" i="10"/>
  <c r="AK9" i="10"/>
  <c r="AK17" i="10"/>
  <c r="AK16" i="10"/>
  <c r="AK14" i="10"/>
  <c r="AK13" i="10"/>
  <c r="AK12" i="10"/>
  <c r="AK10" i="10"/>
  <c r="AK11" i="10"/>
  <c r="AA17" i="19"/>
  <c r="AA9" i="19"/>
  <c r="AA16" i="19"/>
  <c r="AA15" i="19"/>
  <c r="AA12" i="19"/>
  <c r="AA14" i="19"/>
  <c r="AA11" i="19"/>
  <c r="AA10" i="19"/>
  <c r="BC15" i="19"/>
  <c r="BC10" i="19"/>
  <c r="BC18" i="19"/>
  <c r="BC9" i="19"/>
  <c r="BC17" i="19"/>
  <c r="BC16" i="19"/>
  <c r="BC14" i="19"/>
  <c r="BC13" i="19"/>
  <c r="BC12" i="19"/>
  <c r="BC11" i="19"/>
  <c r="AG14" i="18"/>
  <c r="AG12" i="18"/>
  <c r="AG16" i="18"/>
  <c r="AG15" i="18"/>
  <c r="AG13" i="18"/>
  <c r="AG18" i="18"/>
  <c r="AG17" i="18"/>
  <c r="AG9" i="18"/>
  <c r="AG11" i="18"/>
  <c r="AG10" i="18"/>
  <c r="BI15" i="18"/>
  <c r="BI11" i="18"/>
  <c r="BI10" i="18"/>
  <c r="BI18" i="18"/>
  <c r="BI9" i="18"/>
  <c r="BI17" i="18"/>
  <c r="BI16" i="18"/>
  <c r="BI14" i="18"/>
  <c r="BI13" i="18"/>
  <c r="BI12" i="18"/>
  <c r="AY17" i="17"/>
  <c r="AY9" i="17"/>
  <c r="AY14" i="17"/>
  <c r="AY11" i="17"/>
  <c r="AY10" i="17"/>
  <c r="AC17" i="21"/>
  <c r="AC9" i="21"/>
  <c r="AC16" i="21"/>
  <c r="AC15" i="21"/>
  <c r="AC13" i="21"/>
  <c r="AC18" i="21"/>
  <c r="AC14" i="21"/>
  <c r="AC12" i="21"/>
  <c r="AC11" i="21"/>
  <c r="AC10" i="21"/>
  <c r="BE17" i="21"/>
  <c r="BE9" i="21"/>
  <c r="BE15" i="21"/>
  <c r="BE18" i="21"/>
  <c r="BE16" i="21"/>
  <c r="BE11" i="21"/>
  <c r="BE10" i="21"/>
  <c r="BE14" i="21"/>
  <c r="BE13" i="21"/>
  <c r="BE12" i="21"/>
  <c r="AI14" i="16"/>
  <c r="AI13" i="16"/>
  <c r="AI12" i="16"/>
  <c r="AI18" i="16"/>
  <c r="AI17" i="16"/>
  <c r="AI16" i="16"/>
  <c r="AI15" i="16"/>
  <c r="AI11" i="16"/>
  <c r="AI10" i="16"/>
  <c r="AI9" i="16"/>
  <c r="M17" i="15"/>
  <c r="M9" i="15"/>
  <c r="M16" i="15"/>
  <c r="M15" i="15"/>
  <c r="M11" i="15"/>
  <c r="M10" i="15"/>
  <c r="M18" i="15"/>
  <c r="M13" i="15"/>
  <c r="M12" i="15"/>
  <c r="M14" i="15"/>
  <c r="BA17" i="15"/>
  <c r="BA9" i="15"/>
  <c r="BA16" i="15"/>
  <c r="BA15" i="15"/>
  <c r="BA13" i="15"/>
  <c r="BA12" i="15"/>
  <c r="BA11" i="15"/>
  <c r="BA14" i="15"/>
  <c r="BA10" i="15"/>
  <c r="BA18" i="15"/>
  <c r="AE12" i="14"/>
  <c r="AE13" i="14"/>
  <c r="AE11" i="14"/>
  <c r="AE10" i="14"/>
  <c r="AE16" i="14"/>
  <c r="AE18" i="14"/>
  <c r="AE17" i="14"/>
  <c r="AE15" i="14"/>
  <c r="AE9" i="14"/>
  <c r="AE14" i="14"/>
  <c r="BG17" i="14"/>
  <c r="BG9" i="14"/>
  <c r="BG16" i="14"/>
  <c r="BG15" i="14"/>
  <c r="BG10" i="14"/>
  <c r="BG13" i="14"/>
  <c r="BG12" i="14"/>
  <c r="BG11" i="14"/>
  <c r="BG18" i="14"/>
  <c r="BG14" i="14"/>
  <c r="AK15" i="13"/>
  <c r="AK11" i="13"/>
  <c r="AK10" i="13"/>
  <c r="AK18" i="13"/>
  <c r="AK9" i="13"/>
  <c r="AK17" i="13"/>
  <c r="AK16" i="13"/>
  <c r="AK14" i="13"/>
  <c r="AK13" i="13"/>
  <c r="AK12" i="13"/>
  <c r="AA17" i="12"/>
  <c r="AA9" i="12"/>
  <c r="AA15" i="12"/>
  <c r="AA10" i="12"/>
  <c r="AA12" i="12"/>
  <c r="AA11" i="12"/>
  <c r="AA14" i="12"/>
  <c r="AA18" i="12"/>
  <c r="BC17" i="12"/>
  <c r="BC9" i="12"/>
  <c r="BC15" i="12"/>
  <c r="BC18" i="12"/>
  <c r="BC16" i="12"/>
  <c r="BC14" i="12"/>
  <c r="BC13" i="12"/>
  <c r="BC12" i="12"/>
  <c r="BC11" i="12"/>
  <c r="BC10" i="12"/>
  <c r="AG14" i="8"/>
  <c r="AG13" i="8"/>
  <c r="AG12" i="8"/>
  <c r="AG11" i="8"/>
  <c r="AG10" i="8"/>
  <c r="AG9" i="8"/>
  <c r="AG18" i="8"/>
  <c r="AG17" i="8"/>
  <c r="AG16" i="8"/>
  <c r="AG15" i="8"/>
  <c r="BI17" i="8"/>
  <c r="BI9" i="8"/>
  <c r="BI15" i="8"/>
  <c r="BI14" i="8"/>
  <c r="BI13" i="8"/>
  <c r="BI12" i="8"/>
  <c r="BI11" i="8"/>
  <c r="BI10" i="8"/>
  <c r="BI16" i="8"/>
  <c r="BI18" i="8"/>
  <c r="AY17" i="7"/>
  <c r="AY9" i="7"/>
  <c r="AY10" i="7"/>
  <c r="AC17" i="6"/>
  <c r="AC9" i="6"/>
  <c r="AC16" i="6"/>
  <c r="AC15" i="6"/>
  <c r="AC18" i="6"/>
  <c r="AC14" i="6"/>
  <c r="AC11" i="6"/>
  <c r="AC13" i="6"/>
  <c r="AC12" i="6"/>
  <c r="AC10" i="6"/>
  <c r="BE17" i="6"/>
  <c r="BE9" i="6"/>
  <c r="BE16" i="6"/>
  <c r="BE15" i="6"/>
  <c r="BE14" i="6"/>
  <c r="BE13" i="6"/>
  <c r="BE12" i="6"/>
  <c r="BE10" i="6"/>
  <c r="BE18" i="6"/>
  <c r="BE11" i="6"/>
  <c r="AK15" i="5"/>
  <c r="AK13" i="5"/>
  <c r="AK9" i="5"/>
  <c r="AK18" i="5"/>
  <c r="AK17" i="5"/>
  <c r="AK16" i="5"/>
  <c r="AK11" i="5"/>
  <c r="AK14" i="5"/>
  <c r="AK12" i="5"/>
  <c r="AK10" i="5"/>
  <c r="AA14" i="4"/>
  <c r="AA9" i="4"/>
  <c r="AA10" i="4"/>
  <c r="AA18" i="4"/>
  <c r="AA17" i="4"/>
  <c r="BC15" i="4"/>
  <c r="BC13" i="4"/>
  <c r="BC11" i="4"/>
  <c r="BC10" i="4"/>
  <c r="BC9" i="4"/>
  <c r="BC17" i="4"/>
  <c r="BC16" i="4"/>
  <c r="BC14" i="4"/>
  <c r="BC18" i="4"/>
  <c r="BC12" i="4"/>
  <c r="AG12" i="3"/>
  <c r="AG11" i="3"/>
  <c r="AG18" i="3"/>
  <c r="AG10" i="3"/>
  <c r="AG14" i="3"/>
  <c r="AG13" i="3"/>
  <c r="AG9" i="3"/>
  <c r="AG17" i="3"/>
  <c r="AG16" i="3"/>
  <c r="AG15" i="3"/>
  <c r="BI15" i="3"/>
  <c r="BI13" i="3"/>
  <c r="BI18" i="3"/>
  <c r="BI17" i="3"/>
  <c r="BI16" i="3"/>
  <c r="BI12" i="3"/>
  <c r="BI11" i="3"/>
  <c r="BI10" i="3"/>
  <c r="BI14" i="3"/>
  <c r="BI9" i="3"/>
  <c r="AY15" i="20"/>
  <c r="AY9" i="20"/>
  <c r="AY17" i="20"/>
  <c r="AY16" i="20"/>
  <c r="AY12" i="20"/>
  <c r="AY11" i="20"/>
  <c r="AY10" i="20"/>
  <c r="AC15" i="2"/>
  <c r="AC14" i="2"/>
  <c r="AC13" i="2"/>
  <c r="AC18" i="2"/>
  <c r="AC12" i="2"/>
  <c r="AC17" i="2"/>
  <c r="AC11" i="2"/>
  <c r="AC16" i="2"/>
  <c r="AC10" i="2"/>
  <c r="AC9" i="2"/>
  <c r="BE15" i="2"/>
  <c r="BE14" i="2"/>
  <c r="BE13" i="2"/>
  <c r="BE17" i="2"/>
  <c r="BE16" i="2"/>
  <c r="BE12" i="2"/>
  <c r="BE18" i="2"/>
  <c r="BE11" i="2"/>
  <c r="BE10" i="2"/>
  <c r="BE9" i="2"/>
  <c r="AI12" i="11"/>
  <c r="AI11" i="11"/>
  <c r="AI18" i="11"/>
  <c r="AI10" i="11"/>
  <c r="AI16" i="11"/>
  <c r="AI15" i="11"/>
  <c r="AI14" i="11"/>
  <c r="AI17" i="11"/>
  <c r="AI13" i="11"/>
  <c r="AI9" i="11"/>
  <c r="BI13" i="6"/>
  <c r="BI11" i="6"/>
  <c r="BI16" i="6"/>
  <c r="BI15" i="6"/>
  <c r="BI14" i="6"/>
  <c r="BI9" i="6"/>
  <c r="BI18" i="6"/>
  <c r="BI17" i="6"/>
  <c r="BI12" i="6"/>
  <c r="BI10" i="6"/>
  <c r="CF19" i="10"/>
  <c r="CG17" i="10" s="1"/>
  <c r="CF19" i="21"/>
  <c r="CG16" i="21" s="1"/>
  <c r="CF19" i="13"/>
  <c r="CG11" i="13" s="1"/>
  <c r="CF19" i="20"/>
  <c r="CG13" i="20" s="1"/>
  <c r="CF10" i="22"/>
  <c r="CF9" i="22"/>
  <c r="CF14" i="22"/>
  <c r="CF19" i="6"/>
  <c r="CG16" i="6" s="1"/>
  <c r="CF13" i="22"/>
  <c r="CF16" i="22"/>
  <c r="CF15" i="22"/>
  <c r="CF18" i="22"/>
  <c r="CF12" i="22"/>
  <c r="BH19" i="22"/>
  <c r="BI13" i="22" s="1"/>
  <c r="CF17" i="22"/>
  <c r="AJ19" i="22"/>
  <c r="CF11" i="22"/>
  <c r="CF19" i="19"/>
  <c r="CG13" i="19" s="1"/>
  <c r="CF19" i="17"/>
  <c r="CG17" i="17" s="1"/>
  <c r="CF19" i="16"/>
  <c r="CG12" i="16" s="1"/>
  <c r="CF19" i="3"/>
  <c r="CG11" i="3" s="1"/>
  <c r="CF19" i="11"/>
  <c r="CG16" i="11" s="1"/>
  <c r="L19" i="22"/>
  <c r="CF19" i="15"/>
  <c r="CG17" i="15" s="1"/>
  <c r="CF19" i="18"/>
  <c r="CG9" i="18" s="1"/>
  <c r="CF19" i="12"/>
  <c r="CG18" i="12" s="1"/>
  <c r="CF19" i="5"/>
  <c r="CG9" i="5" s="1"/>
  <c r="CF19" i="1"/>
  <c r="CG18" i="1" s="1"/>
  <c r="CF19" i="8"/>
  <c r="CG11" i="8" s="1"/>
  <c r="CF19" i="2"/>
  <c r="CG14" i="2" s="1"/>
  <c r="CF19" i="14"/>
  <c r="CG11" i="14" s="1"/>
  <c r="CF19" i="7"/>
  <c r="CG16" i="7" s="1"/>
  <c r="CF19" i="4"/>
  <c r="CG9" i="4" s="1"/>
  <c r="J19" i="20"/>
  <c r="H19" i="20"/>
  <c r="J19" i="3"/>
  <c r="H19" i="3"/>
  <c r="J19" i="4"/>
  <c r="H19" i="4"/>
  <c r="J19" i="5"/>
  <c r="H19" i="5"/>
  <c r="J19" i="6"/>
  <c r="H19" i="6"/>
  <c r="J19" i="7"/>
  <c r="H19" i="7"/>
  <c r="J19" i="8"/>
  <c r="H19" i="8"/>
  <c r="J19" i="12"/>
  <c r="H19" i="12"/>
  <c r="J19" i="13"/>
  <c r="H19" i="13"/>
  <c r="J19" i="14"/>
  <c r="H19" i="14"/>
  <c r="J19" i="15"/>
  <c r="H19" i="15"/>
  <c r="J19" i="16"/>
  <c r="H19" i="16"/>
  <c r="J19" i="21"/>
  <c r="H19" i="21"/>
  <c r="J19" i="17"/>
  <c r="H19" i="17"/>
  <c r="J19" i="18"/>
  <c r="H19" i="18"/>
  <c r="J19" i="19"/>
  <c r="H19" i="19"/>
  <c r="J19" i="10"/>
  <c r="H19" i="10"/>
  <c r="J19" i="2"/>
  <c r="H19" i="2"/>
  <c r="J19" i="1"/>
  <c r="H19" i="1"/>
  <c r="J19" i="11"/>
  <c r="CG11" i="16" l="1"/>
  <c r="CG10" i="20"/>
  <c r="BI18" i="22"/>
  <c r="CG12" i="3"/>
  <c r="M14" i="22"/>
  <c r="CG9" i="11"/>
  <c r="CG16" i="20"/>
  <c r="CG14" i="4"/>
  <c r="CG17" i="8"/>
  <c r="CG18" i="3"/>
  <c r="CG14" i="8"/>
  <c r="CG13" i="13"/>
  <c r="CG15" i="4"/>
  <c r="CG10" i="3"/>
  <c r="CG16" i="12"/>
  <c r="CG15" i="17"/>
  <c r="CG17" i="16"/>
  <c r="CG12" i="4"/>
  <c r="CG18" i="13"/>
  <c r="BI9" i="22"/>
  <c r="CG13" i="17"/>
  <c r="CG12" i="8"/>
  <c r="CG10" i="13"/>
  <c r="CG11" i="2"/>
  <c r="BI15" i="22"/>
  <c r="CG14" i="12"/>
  <c r="CG12" i="17"/>
  <c r="CG12" i="20"/>
  <c r="CG17" i="4"/>
  <c r="CG16" i="13"/>
  <c r="BI14" i="22"/>
  <c r="CG18" i="5"/>
  <c r="CG15" i="1"/>
  <c r="CG18" i="17"/>
  <c r="AK16" i="22"/>
  <c r="CG12" i="13"/>
  <c r="AK11" i="22"/>
  <c r="CG16" i="8"/>
  <c r="CG10" i="17"/>
  <c r="M18" i="22"/>
  <c r="M12" i="22"/>
  <c r="CG11" i="20"/>
  <c r="CG10" i="16"/>
  <c r="AK14" i="22"/>
  <c r="M10" i="22"/>
  <c r="CG9" i="12"/>
  <c r="CG13" i="11"/>
  <c r="CG14" i="17"/>
  <c r="M16" i="22"/>
  <c r="CG17" i="20"/>
  <c r="BI16" i="22"/>
  <c r="CG17" i="6"/>
  <c r="CG12" i="12"/>
  <c r="CG16" i="4"/>
  <c r="CG9" i="6"/>
  <c r="CG11" i="11"/>
  <c r="BI10" i="22"/>
  <c r="CG10" i="12"/>
  <c r="CG17" i="14"/>
  <c r="CG17" i="13"/>
  <c r="CG13" i="12"/>
  <c r="CG18" i="4"/>
  <c r="CG17" i="3"/>
  <c r="CG13" i="16"/>
  <c r="CG13" i="15"/>
  <c r="CG13" i="5"/>
  <c r="CG9" i="17"/>
  <c r="CG18" i="11"/>
  <c r="CG15" i="16"/>
  <c r="CG9" i="1"/>
  <c r="CG14" i="11"/>
  <c r="CG14" i="20"/>
  <c r="CG9" i="10"/>
  <c r="M15" i="22"/>
  <c r="CG17" i="11"/>
  <c r="CG11" i="6"/>
  <c r="CG18" i="20"/>
  <c r="CG12" i="5"/>
  <c r="CG11" i="1"/>
  <c r="CG11" i="12"/>
  <c r="CG17" i="12"/>
  <c r="K13" i="16"/>
  <c r="K12" i="16"/>
  <c r="K11" i="16"/>
  <c r="K14" i="16"/>
  <c r="K10" i="16"/>
  <c r="K9" i="16"/>
  <c r="K18" i="16"/>
  <c r="K15" i="16"/>
  <c r="K17" i="16"/>
  <c r="K16" i="16"/>
  <c r="K13" i="12"/>
  <c r="K12" i="12"/>
  <c r="K11" i="12"/>
  <c r="K10" i="12"/>
  <c r="K18" i="12"/>
  <c r="K9" i="12"/>
  <c r="K17" i="12"/>
  <c r="K14" i="12"/>
  <c r="K16" i="12"/>
  <c r="K15" i="12"/>
  <c r="CG10" i="21"/>
  <c r="CG15" i="7"/>
  <c r="I13" i="15"/>
  <c r="I12" i="15"/>
  <c r="I11" i="15"/>
  <c r="I18" i="15"/>
  <c r="I15" i="15"/>
  <c r="I17" i="15"/>
  <c r="I16" i="15"/>
  <c r="I10" i="15"/>
  <c r="I14" i="15"/>
  <c r="I9" i="15"/>
  <c r="I13" i="4"/>
  <c r="I12" i="4"/>
  <c r="I11" i="4"/>
  <c r="I17" i="4"/>
  <c r="I10" i="4"/>
  <c r="I16" i="4"/>
  <c r="I15" i="4"/>
  <c r="I14" i="4"/>
  <c r="I9" i="4"/>
  <c r="I18" i="4"/>
  <c r="CG14" i="14"/>
  <c r="CG18" i="15"/>
  <c r="K11" i="15"/>
  <c r="K18" i="15"/>
  <c r="K10" i="15"/>
  <c r="K17" i="15"/>
  <c r="K9" i="15"/>
  <c r="K15" i="15"/>
  <c r="K12" i="15"/>
  <c r="K14" i="15"/>
  <c r="K13" i="15"/>
  <c r="K16" i="15"/>
  <c r="CG17" i="21"/>
  <c r="CG9" i="14"/>
  <c r="CG12" i="2"/>
  <c r="CG9" i="19"/>
  <c r="CG14" i="21"/>
  <c r="CG13" i="14"/>
  <c r="I15" i="2"/>
  <c r="I14" i="2"/>
  <c r="I13" i="2"/>
  <c r="I12" i="2"/>
  <c r="I11" i="2"/>
  <c r="I9" i="2"/>
  <c r="I10" i="2"/>
  <c r="I17" i="2"/>
  <c r="I16" i="2"/>
  <c r="I18" i="2"/>
  <c r="I11" i="17"/>
  <c r="I18" i="17"/>
  <c r="I10" i="17"/>
  <c r="I17" i="17"/>
  <c r="I9" i="17"/>
  <c r="I13" i="17"/>
  <c r="I12" i="17"/>
  <c r="I16" i="17"/>
  <c r="I15" i="17"/>
  <c r="I14" i="17"/>
  <c r="I11" i="14"/>
  <c r="I18" i="14"/>
  <c r="I10" i="14"/>
  <c r="I17" i="14"/>
  <c r="I9" i="14"/>
  <c r="I12" i="14"/>
  <c r="I16" i="14"/>
  <c r="I14" i="14"/>
  <c r="I13" i="14"/>
  <c r="I15" i="14"/>
  <c r="I11" i="7"/>
  <c r="I18" i="7"/>
  <c r="I10" i="7"/>
  <c r="I17" i="7"/>
  <c r="I9" i="7"/>
  <c r="I16" i="7"/>
  <c r="I15" i="7"/>
  <c r="I12" i="7"/>
  <c r="I14" i="7"/>
  <c r="I13" i="7"/>
  <c r="I11" i="3"/>
  <c r="I18" i="3"/>
  <c r="I10" i="3"/>
  <c r="I17" i="3"/>
  <c r="I9" i="3"/>
  <c r="I15" i="3"/>
  <c r="I14" i="3"/>
  <c r="I16" i="3"/>
  <c r="I13" i="3"/>
  <c r="I12" i="3"/>
  <c r="CG16" i="19"/>
  <c r="CG15" i="10"/>
  <c r="CG18" i="8"/>
  <c r="CG17" i="19"/>
  <c r="CG13" i="8"/>
  <c r="CG9" i="21"/>
  <c r="M17" i="22"/>
  <c r="CG15" i="21"/>
  <c r="CG13" i="6"/>
  <c r="CG18" i="14"/>
  <c r="CG14" i="19"/>
  <c r="CG9" i="7"/>
  <c r="CG10" i="18"/>
  <c r="CG18" i="19"/>
  <c r="CG9" i="16"/>
  <c r="K13" i="2"/>
  <c r="K12" i="2"/>
  <c r="K11" i="2"/>
  <c r="K16" i="2"/>
  <c r="K15" i="2"/>
  <c r="K18" i="2"/>
  <c r="K17" i="2"/>
  <c r="K10" i="2"/>
  <c r="K9" i="2"/>
  <c r="K14" i="2"/>
  <c r="K17" i="17"/>
  <c r="K9" i="17"/>
  <c r="K16" i="17"/>
  <c r="K15" i="17"/>
  <c r="K13" i="17"/>
  <c r="K14" i="17"/>
  <c r="K18" i="17"/>
  <c r="K12" i="17"/>
  <c r="K11" i="17"/>
  <c r="K10" i="17"/>
  <c r="K17" i="14"/>
  <c r="K9" i="14"/>
  <c r="K16" i="14"/>
  <c r="K15" i="14"/>
  <c r="K12" i="14"/>
  <c r="K18" i="14"/>
  <c r="K13" i="14"/>
  <c r="K14" i="14"/>
  <c r="K10" i="14"/>
  <c r="K11" i="14"/>
  <c r="K17" i="7"/>
  <c r="K9" i="7"/>
  <c r="K16" i="7"/>
  <c r="K15" i="7"/>
  <c r="K18" i="7"/>
  <c r="K11" i="7"/>
  <c r="K14" i="7"/>
  <c r="K12" i="7"/>
  <c r="K13" i="7"/>
  <c r="K10" i="7"/>
  <c r="K17" i="3"/>
  <c r="K9" i="3"/>
  <c r="K16" i="3"/>
  <c r="K15" i="3"/>
  <c r="K14" i="3"/>
  <c r="K10" i="3"/>
  <c r="K13" i="3"/>
  <c r="K11" i="3"/>
  <c r="K12" i="3"/>
  <c r="K18" i="3"/>
  <c r="CG16" i="5"/>
  <c r="CG12" i="14"/>
  <c r="CG18" i="10"/>
  <c r="AK15" i="22"/>
  <c r="CG13" i="2"/>
  <c r="BI11" i="22"/>
  <c r="CG14" i="13"/>
  <c r="CG13" i="10"/>
  <c r="CG18" i="16"/>
  <c r="CG15" i="11"/>
  <c r="CG13" i="1"/>
  <c r="CG9" i="20"/>
  <c r="CG15" i="12"/>
  <c r="CG11" i="17"/>
  <c r="CG11" i="18"/>
  <c r="CG14" i="6"/>
  <c r="CG9" i="8"/>
  <c r="CG10" i="19"/>
  <c r="CG9" i="2"/>
  <c r="CG14" i="5"/>
  <c r="CG10" i="14"/>
  <c r="CG16" i="10"/>
  <c r="CG15" i="13"/>
  <c r="CG10" i="11"/>
  <c r="CG16" i="1"/>
  <c r="CG17" i="18"/>
  <c r="CG10" i="2"/>
  <c r="CG12" i="10"/>
  <c r="CG15" i="18"/>
  <c r="K13" i="19"/>
  <c r="K12" i="19"/>
  <c r="K11" i="19"/>
  <c r="K15" i="19"/>
  <c r="K14" i="19"/>
  <c r="K10" i="19"/>
  <c r="K9" i="19"/>
  <c r="K16" i="19"/>
  <c r="K18" i="19"/>
  <c r="K17" i="19"/>
  <c r="K13" i="5"/>
  <c r="K12" i="5"/>
  <c r="K11" i="5"/>
  <c r="K9" i="5"/>
  <c r="K17" i="5"/>
  <c r="K18" i="5"/>
  <c r="K16" i="5"/>
  <c r="K15" i="5"/>
  <c r="K14" i="5"/>
  <c r="K10" i="5"/>
  <c r="I11" i="1"/>
  <c r="I18" i="1"/>
  <c r="I10" i="1"/>
  <c r="I17" i="1"/>
  <c r="I9" i="1"/>
  <c r="I14" i="1"/>
  <c r="I13" i="1"/>
  <c r="I16" i="1"/>
  <c r="I15" i="1"/>
  <c r="I12" i="1"/>
  <c r="I13" i="8"/>
  <c r="I12" i="8"/>
  <c r="I11" i="8"/>
  <c r="I18" i="8"/>
  <c r="I14" i="8"/>
  <c r="I17" i="8"/>
  <c r="I16" i="8"/>
  <c r="I15" i="8"/>
  <c r="I10" i="8"/>
  <c r="I9" i="8"/>
  <c r="CG14" i="10"/>
  <c r="CG16" i="15"/>
  <c r="K11" i="8"/>
  <c r="K18" i="8"/>
  <c r="K10" i="8"/>
  <c r="K17" i="8"/>
  <c r="K9" i="8"/>
  <c r="K14" i="8"/>
  <c r="K13" i="8"/>
  <c r="K12" i="8"/>
  <c r="K15" i="8"/>
  <c r="K16" i="8"/>
  <c r="CG14" i="18"/>
  <c r="CG9" i="15"/>
  <c r="CG14" i="7"/>
  <c r="CG11" i="21"/>
  <c r="CG15" i="2"/>
  <c r="CG15" i="14"/>
  <c r="I17" i="21"/>
  <c r="I9" i="21"/>
  <c r="I16" i="21"/>
  <c r="I15" i="21"/>
  <c r="I14" i="21"/>
  <c r="I11" i="21"/>
  <c r="I10" i="21"/>
  <c r="I13" i="21"/>
  <c r="I12" i="21"/>
  <c r="I18" i="21"/>
  <c r="I17" i="6"/>
  <c r="I9" i="6"/>
  <c r="I16" i="6"/>
  <c r="I15" i="6"/>
  <c r="I12" i="6"/>
  <c r="I11" i="6"/>
  <c r="I10" i="6"/>
  <c r="I18" i="6"/>
  <c r="I14" i="6"/>
  <c r="I13" i="6"/>
  <c r="CG14" i="15"/>
  <c r="M9" i="22"/>
  <c r="AK9" i="22"/>
  <c r="CG10" i="8"/>
  <c r="CG12" i="15"/>
  <c r="CG11" i="15"/>
  <c r="CG16" i="3"/>
  <c r="CG11" i="19"/>
  <c r="AK18" i="22"/>
  <c r="CG11" i="10"/>
  <c r="K15" i="10"/>
  <c r="K14" i="10"/>
  <c r="K13" i="10"/>
  <c r="K11" i="10"/>
  <c r="K10" i="10"/>
  <c r="K18" i="10"/>
  <c r="K9" i="10"/>
  <c r="K12" i="10"/>
  <c r="K17" i="10"/>
  <c r="K16" i="10"/>
  <c r="K15" i="21"/>
  <c r="K14" i="21"/>
  <c r="K13" i="21"/>
  <c r="K10" i="21"/>
  <c r="K9" i="21"/>
  <c r="K17" i="21"/>
  <c r="K18" i="21"/>
  <c r="K16" i="21"/>
  <c r="K12" i="21"/>
  <c r="K11" i="21"/>
  <c r="K15" i="13"/>
  <c r="K14" i="13"/>
  <c r="K13" i="13"/>
  <c r="K9" i="13"/>
  <c r="K16" i="13"/>
  <c r="K18" i="13"/>
  <c r="K17" i="13"/>
  <c r="K12" i="13"/>
  <c r="K11" i="13"/>
  <c r="K10" i="13"/>
  <c r="K15" i="6"/>
  <c r="K14" i="6"/>
  <c r="K13" i="6"/>
  <c r="K18" i="6"/>
  <c r="K12" i="6"/>
  <c r="K17" i="6"/>
  <c r="K16" i="6"/>
  <c r="K9" i="6"/>
  <c r="K11" i="6"/>
  <c r="K10" i="6"/>
  <c r="K15" i="20"/>
  <c r="K14" i="20"/>
  <c r="K13" i="20"/>
  <c r="K18" i="20"/>
  <c r="K17" i="20"/>
  <c r="K11" i="20"/>
  <c r="K16" i="20"/>
  <c r="K12" i="20"/>
  <c r="K10" i="20"/>
  <c r="K9" i="20"/>
  <c r="CG10" i="6"/>
  <c r="CG16" i="16"/>
  <c r="CG12" i="1"/>
  <c r="CG15" i="6"/>
  <c r="CG16" i="17"/>
  <c r="CG15" i="3"/>
  <c r="CG14" i="1"/>
  <c r="CG17" i="5"/>
  <c r="CG13" i="4"/>
  <c r="CG9" i="13"/>
  <c r="CG15" i="19"/>
  <c r="CG15" i="20"/>
  <c r="AK13" i="22"/>
  <c r="CG16" i="14"/>
  <c r="CG13" i="21"/>
  <c r="CG14" i="3"/>
  <c r="CG15" i="8"/>
  <c r="CG12" i="11"/>
  <c r="CG18" i="7"/>
  <c r="CG14" i="16"/>
  <c r="CG10" i="1"/>
  <c r="CG10" i="4"/>
  <c r="BI17" i="22"/>
  <c r="CG12" i="6"/>
  <c r="CG13" i="3"/>
  <c r="AK17" i="22"/>
  <c r="K11" i="11"/>
  <c r="K18" i="11"/>
  <c r="K10" i="11"/>
  <c r="K17" i="11"/>
  <c r="K9" i="11"/>
  <c r="K12" i="11"/>
  <c r="K16" i="11"/>
  <c r="K15" i="11"/>
  <c r="K13" i="11"/>
  <c r="K14" i="11"/>
  <c r="CG17" i="7"/>
  <c r="CG18" i="18"/>
  <c r="I13" i="18"/>
  <c r="I12" i="18"/>
  <c r="I11" i="18"/>
  <c r="I9" i="18"/>
  <c r="I16" i="18"/>
  <c r="I18" i="18"/>
  <c r="I17" i="18"/>
  <c r="I15" i="18"/>
  <c r="I14" i="18"/>
  <c r="I10" i="18"/>
  <c r="CG15" i="15"/>
  <c r="K17" i="1"/>
  <c r="K9" i="1"/>
  <c r="K16" i="1"/>
  <c r="K15" i="1"/>
  <c r="K13" i="1"/>
  <c r="K12" i="1"/>
  <c r="K10" i="1"/>
  <c r="K11" i="1"/>
  <c r="K18" i="1"/>
  <c r="K14" i="1"/>
  <c r="K11" i="18"/>
  <c r="K18" i="18"/>
  <c r="K10" i="18"/>
  <c r="K17" i="18"/>
  <c r="K9" i="18"/>
  <c r="K16" i="18"/>
  <c r="K13" i="18"/>
  <c r="K15" i="18"/>
  <c r="K14" i="18"/>
  <c r="K12" i="18"/>
  <c r="K11" i="4"/>
  <c r="K18" i="4"/>
  <c r="K10" i="4"/>
  <c r="K17" i="4"/>
  <c r="K9" i="4"/>
  <c r="K13" i="4"/>
  <c r="K12" i="4"/>
  <c r="K14" i="4"/>
  <c r="K16" i="4"/>
  <c r="K15" i="4"/>
  <c r="CG11" i="7"/>
  <c r="AK12" i="22"/>
  <c r="CG12" i="18"/>
  <c r="CG12" i="21"/>
  <c r="I17" i="10"/>
  <c r="I9" i="10"/>
  <c r="I16" i="10"/>
  <c r="I15" i="10"/>
  <c r="I18" i="10"/>
  <c r="I12" i="10"/>
  <c r="I11" i="10"/>
  <c r="I14" i="10"/>
  <c r="I13" i="10"/>
  <c r="I10" i="10"/>
  <c r="I17" i="13"/>
  <c r="I9" i="13"/>
  <c r="I16" i="13"/>
  <c r="I15" i="13"/>
  <c r="I13" i="13"/>
  <c r="I10" i="13"/>
  <c r="I12" i="13"/>
  <c r="I11" i="13"/>
  <c r="I18" i="13"/>
  <c r="I14" i="13"/>
  <c r="I17" i="20"/>
  <c r="I9" i="20"/>
  <c r="I16" i="20"/>
  <c r="I15" i="20"/>
  <c r="I11" i="20"/>
  <c r="I10" i="20"/>
  <c r="I18" i="20"/>
  <c r="I13" i="20"/>
  <c r="I12" i="20"/>
  <c r="I14" i="20"/>
  <c r="CG18" i="6"/>
  <c r="CG10" i="10"/>
  <c r="CG9" i="3"/>
  <c r="CG10" i="15"/>
  <c r="CG16" i="18"/>
  <c r="CG13" i="18"/>
  <c r="CG17" i="1"/>
  <c r="CG18" i="2"/>
  <c r="CG17" i="2"/>
  <c r="I15" i="19"/>
  <c r="I14" i="19"/>
  <c r="I13" i="19"/>
  <c r="I18" i="19"/>
  <c r="I16" i="19"/>
  <c r="I17" i="19"/>
  <c r="I12" i="19"/>
  <c r="I9" i="19"/>
  <c r="I11" i="19"/>
  <c r="I10" i="19"/>
  <c r="I15" i="16"/>
  <c r="I14" i="16"/>
  <c r="I13" i="16"/>
  <c r="I18" i="16"/>
  <c r="I17" i="16"/>
  <c r="I12" i="16"/>
  <c r="I16" i="16"/>
  <c r="I11" i="16"/>
  <c r="I10" i="16"/>
  <c r="I9" i="16"/>
  <c r="I15" i="12"/>
  <c r="I14" i="12"/>
  <c r="I13" i="12"/>
  <c r="I17" i="12"/>
  <c r="I16" i="12"/>
  <c r="I11" i="12"/>
  <c r="I12" i="12"/>
  <c r="I10" i="12"/>
  <c r="I9" i="12"/>
  <c r="I18" i="12"/>
  <c r="I15" i="5"/>
  <c r="I14" i="5"/>
  <c r="I13" i="5"/>
  <c r="I16" i="5"/>
  <c r="I12" i="5"/>
  <c r="I10" i="5"/>
  <c r="I11" i="5"/>
  <c r="I9" i="5"/>
  <c r="I18" i="5"/>
  <c r="I17" i="5"/>
  <c r="CG16" i="2"/>
  <c r="CG12" i="7"/>
  <c r="CG18" i="21"/>
  <c r="CG12" i="19"/>
  <c r="CG11" i="5"/>
  <c r="AK10" i="22"/>
  <c r="CG13" i="7"/>
  <c r="CG15" i="5"/>
  <c r="CG11" i="4"/>
  <c r="CG10" i="5"/>
  <c r="CG10" i="7"/>
  <c r="BI12" i="22"/>
  <c r="M13" i="22"/>
  <c r="M11" i="22"/>
  <c r="CF19" i="22"/>
  <c r="CG13" i="22" s="1"/>
  <c r="BF18" i="22"/>
  <c r="BF17" i="22"/>
  <c r="BF16" i="22"/>
  <c r="BF15" i="22"/>
  <c r="BF14" i="22"/>
  <c r="BF13" i="22"/>
  <c r="BF12" i="22"/>
  <c r="BF11" i="22"/>
  <c r="BF10" i="22"/>
  <c r="BF9" i="22"/>
  <c r="AH18" i="22"/>
  <c r="AH17" i="22"/>
  <c r="AH16" i="22"/>
  <c r="AH15" i="22"/>
  <c r="AH14" i="22"/>
  <c r="AH13" i="22"/>
  <c r="AH12" i="22"/>
  <c r="AH11" i="22"/>
  <c r="AH10" i="22"/>
  <c r="AH9" i="22"/>
  <c r="J18" i="22"/>
  <c r="J17" i="22"/>
  <c r="J16" i="22"/>
  <c r="J15" i="22"/>
  <c r="J14" i="22"/>
  <c r="J13" i="22"/>
  <c r="J12" i="22"/>
  <c r="J11" i="22"/>
  <c r="J10" i="22"/>
  <c r="J9" i="22"/>
  <c r="Z9" i="22"/>
  <c r="AB9" i="22"/>
  <c r="AD9" i="22"/>
  <c r="AF9" i="22"/>
  <c r="AX9" i="22"/>
  <c r="AZ9" i="22"/>
  <c r="BB9" i="22"/>
  <c r="BD9" i="22"/>
  <c r="CD18" i="1"/>
  <c r="CD17" i="1"/>
  <c r="CD16" i="1"/>
  <c r="CD15" i="1"/>
  <c r="CD14" i="1"/>
  <c r="CD13" i="1"/>
  <c r="CD12" i="1"/>
  <c r="CD11" i="1"/>
  <c r="CD10" i="1"/>
  <c r="CD9" i="1"/>
  <c r="CD18" i="11"/>
  <c r="CD17" i="11"/>
  <c r="CD16" i="11"/>
  <c r="CD15" i="11"/>
  <c r="CD14" i="11"/>
  <c r="CD13" i="11"/>
  <c r="CD12" i="11"/>
  <c r="CD11" i="11"/>
  <c r="CD10" i="11"/>
  <c r="CD9" i="11"/>
  <c r="CD18" i="2"/>
  <c r="CD17" i="2"/>
  <c r="CD16" i="2"/>
  <c r="CD15" i="2"/>
  <c r="CD14" i="2"/>
  <c r="CD13" i="2"/>
  <c r="CD12" i="2"/>
  <c r="CD11" i="2"/>
  <c r="CD10" i="2"/>
  <c r="CD9" i="2"/>
  <c r="CD18" i="20"/>
  <c r="CD17" i="20"/>
  <c r="CD16" i="20"/>
  <c r="CD15" i="20"/>
  <c r="CD14" i="20"/>
  <c r="CD13" i="20"/>
  <c r="CD12" i="20"/>
  <c r="CD11" i="20"/>
  <c r="CD10" i="20"/>
  <c r="CD9" i="20"/>
  <c r="CD18" i="3"/>
  <c r="CD17" i="3"/>
  <c r="CD16" i="3"/>
  <c r="CD15" i="3"/>
  <c r="CD14" i="3"/>
  <c r="CD13" i="3"/>
  <c r="CD12" i="3"/>
  <c r="CD11" i="3"/>
  <c r="CD10" i="3"/>
  <c r="CD9" i="3"/>
  <c r="CD18" i="4"/>
  <c r="CD17" i="4"/>
  <c r="CD16" i="4"/>
  <c r="CD15" i="4"/>
  <c r="CD14" i="4"/>
  <c r="CD13" i="4"/>
  <c r="CD12" i="4"/>
  <c r="CD11" i="4"/>
  <c r="CD10" i="4"/>
  <c r="CD9" i="4"/>
  <c r="CD18" i="5"/>
  <c r="CD17" i="5"/>
  <c r="CD16" i="5"/>
  <c r="CD15" i="5"/>
  <c r="CD14" i="5"/>
  <c r="CD13" i="5"/>
  <c r="CD12" i="5"/>
  <c r="CD11" i="5"/>
  <c r="CD10" i="5"/>
  <c r="CD9" i="5"/>
  <c r="CD18" i="6"/>
  <c r="CD17" i="6"/>
  <c r="CD16" i="6"/>
  <c r="CD15" i="6"/>
  <c r="CD14" i="6"/>
  <c r="CD13" i="6"/>
  <c r="CD12" i="6"/>
  <c r="CD11" i="6"/>
  <c r="CD10" i="6"/>
  <c r="CD9" i="6"/>
  <c r="CD18" i="7"/>
  <c r="CD17" i="7"/>
  <c r="CD16" i="7"/>
  <c r="CD15" i="7"/>
  <c r="CD14" i="7"/>
  <c r="CD13" i="7"/>
  <c r="CD12" i="7"/>
  <c r="CD11" i="7"/>
  <c r="CD10" i="7"/>
  <c r="CD9" i="7"/>
  <c r="CD18" i="8"/>
  <c r="CD17" i="8"/>
  <c r="CD16" i="8"/>
  <c r="CD15" i="8"/>
  <c r="CD14" i="8"/>
  <c r="CD13" i="8"/>
  <c r="CD12" i="8"/>
  <c r="CD11" i="8"/>
  <c r="CD10" i="8"/>
  <c r="CD9" i="8"/>
  <c r="CD18" i="12"/>
  <c r="CD17" i="12"/>
  <c r="CD16" i="12"/>
  <c r="CD15" i="12"/>
  <c r="CD14" i="12"/>
  <c r="CD13" i="12"/>
  <c r="CD12" i="12"/>
  <c r="CD11" i="12"/>
  <c r="CD10" i="12"/>
  <c r="CD9" i="12"/>
  <c r="CD18" i="13"/>
  <c r="CD17" i="13"/>
  <c r="CD16" i="13"/>
  <c r="CD15" i="13"/>
  <c r="CD14" i="13"/>
  <c r="CD13" i="13"/>
  <c r="CD12" i="13"/>
  <c r="CD11" i="13"/>
  <c r="CD10" i="13"/>
  <c r="CD9" i="13"/>
  <c r="CD18" i="14"/>
  <c r="CD17" i="14"/>
  <c r="CD16" i="14"/>
  <c r="CD15" i="14"/>
  <c r="CD14" i="14"/>
  <c r="CD13" i="14"/>
  <c r="CD12" i="14"/>
  <c r="CD11" i="14"/>
  <c r="CD10" i="14"/>
  <c r="CD9" i="14"/>
  <c r="CD18" i="15"/>
  <c r="CD17" i="15"/>
  <c r="CD16" i="15"/>
  <c r="CD15" i="15"/>
  <c r="CD14" i="15"/>
  <c r="CD13" i="15"/>
  <c r="CD12" i="15"/>
  <c r="CD11" i="15"/>
  <c r="CD10" i="15"/>
  <c r="CD9" i="15"/>
  <c r="CD18" i="16"/>
  <c r="CD17" i="16"/>
  <c r="CD16" i="16"/>
  <c r="CD15" i="16"/>
  <c r="CD14" i="16"/>
  <c r="CD13" i="16"/>
  <c r="CD12" i="16"/>
  <c r="CD11" i="16"/>
  <c r="CD10" i="16"/>
  <c r="CD9" i="16"/>
  <c r="CD18" i="21"/>
  <c r="CD17" i="21"/>
  <c r="CD16" i="21"/>
  <c r="CD15" i="21"/>
  <c r="CD14" i="21"/>
  <c r="CD13" i="21"/>
  <c r="CD12" i="21"/>
  <c r="CD11" i="21"/>
  <c r="CD10" i="21"/>
  <c r="CD9" i="21"/>
  <c r="CD18" i="17"/>
  <c r="CD17" i="17"/>
  <c r="CD16" i="17"/>
  <c r="CD15" i="17"/>
  <c r="CD14" i="17"/>
  <c r="CD13" i="17"/>
  <c r="CD12" i="17"/>
  <c r="CD11" i="17"/>
  <c r="CD10" i="17"/>
  <c r="CD9" i="17"/>
  <c r="CD18" i="18"/>
  <c r="CD17" i="18"/>
  <c r="CD16" i="18"/>
  <c r="CD15" i="18"/>
  <c r="CD14" i="18"/>
  <c r="CD13" i="18"/>
  <c r="CD12" i="18"/>
  <c r="CD11" i="18"/>
  <c r="CD10" i="18"/>
  <c r="CD9" i="18"/>
  <c r="CD18" i="19"/>
  <c r="CD17" i="19"/>
  <c r="CD16" i="19"/>
  <c r="CD15" i="19"/>
  <c r="CD14" i="19"/>
  <c r="CD13" i="19"/>
  <c r="CD12" i="19"/>
  <c r="CD11" i="19"/>
  <c r="CD10" i="19"/>
  <c r="CD9" i="19"/>
  <c r="CD18" i="10"/>
  <c r="CD17" i="10"/>
  <c r="CD16" i="10"/>
  <c r="CD15" i="10"/>
  <c r="CD14" i="10"/>
  <c r="CD13" i="10"/>
  <c r="CD12" i="10"/>
  <c r="CD11" i="10"/>
  <c r="CD10" i="10"/>
  <c r="CD9" i="10"/>
  <c r="CG18" i="22" l="1"/>
  <c r="CG11" i="22"/>
  <c r="CG16" i="22"/>
  <c r="CG12" i="22"/>
  <c r="CG10" i="22"/>
  <c r="CG9" i="22"/>
  <c r="CG14" i="22"/>
  <c r="CG15" i="22"/>
  <c r="CG17" i="22"/>
  <c r="CD19" i="21"/>
  <c r="CD19" i="13"/>
  <c r="CD19" i="15"/>
  <c r="CD19" i="12"/>
  <c r="CD19" i="4"/>
  <c r="CE16" i="4" s="1"/>
  <c r="CD13" i="22"/>
  <c r="AH19" i="22"/>
  <c r="AI9" i="22" s="1"/>
  <c r="CD9" i="22"/>
  <c r="CD19" i="20"/>
  <c r="CD14" i="22"/>
  <c r="CD12" i="22"/>
  <c r="J19" i="22"/>
  <c r="K12" i="22" s="1"/>
  <c r="CD19" i="11"/>
  <c r="CE16" i="11" s="1"/>
  <c r="CD19" i="1"/>
  <c r="CD19" i="10"/>
  <c r="CE16" i="10" s="1"/>
  <c r="CD19" i="19"/>
  <c r="CE12" i="19" s="1"/>
  <c r="CD19" i="18"/>
  <c r="CE17" i="18" s="1"/>
  <c r="CD19" i="17"/>
  <c r="BF19" i="22"/>
  <c r="BG12" i="22" s="1"/>
  <c r="CD19" i="16"/>
  <c r="CE18" i="16" s="1"/>
  <c r="CD19" i="14"/>
  <c r="CE17" i="14" s="1"/>
  <c r="CD19" i="8"/>
  <c r="CE11" i="8" s="1"/>
  <c r="CD19" i="7"/>
  <c r="CE11" i="7" s="1"/>
  <c r="CD18" i="22"/>
  <c r="CD19" i="6"/>
  <c r="CE9" i="6" s="1"/>
  <c r="CD19" i="5"/>
  <c r="CD16" i="22"/>
  <c r="CD15" i="22"/>
  <c r="CD19" i="3"/>
  <c r="CE13" i="3" s="1"/>
  <c r="CD17" i="22"/>
  <c r="CD19" i="2"/>
  <c r="CE17" i="2" s="1"/>
  <c r="CD11" i="22"/>
  <c r="CD10" i="22"/>
  <c r="BD18" i="22"/>
  <c r="BB18" i="22"/>
  <c r="AZ18" i="22"/>
  <c r="AX18" i="22"/>
  <c r="AF18" i="22"/>
  <c r="AD18" i="22"/>
  <c r="AB18" i="22"/>
  <c r="Z18" i="22"/>
  <c r="H18" i="22"/>
  <c r="BD17" i="22"/>
  <c r="BB17" i="22"/>
  <c r="AZ17" i="22"/>
  <c r="AX17" i="22"/>
  <c r="AF17" i="22"/>
  <c r="AD17" i="22"/>
  <c r="AB17" i="22"/>
  <c r="Z17" i="22"/>
  <c r="H17" i="22"/>
  <c r="BD16" i="22"/>
  <c r="BB16" i="22"/>
  <c r="AZ16" i="22"/>
  <c r="AX16" i="22"/>
  <c r="AF16" i="22"/>
  <c r="AD16" i="22"/>
  <c r="AB16" i="22"/>
  <c r="Z16" i="22"/>
  <c r="H16" i="22"/>
  <c r="BD15" i="22"/>
  <c r="BB15" i="22"/>
  <c r="AZ15" i="22"/>
  <c r="AX15" i="22"/>
  <c r="AF15" i="22"/>
  <c r="AD15" i="22"/>
  <c r="AB15" i="22"/>
  <c r="Z15" i="22"/>
  <c r="H15" i="22"/>
  <c r="BD14" i="22"/>
  <c r="BB14" i="22"/>
  <c r="AZ14" i="22"/>
  <c r="AX14" i="22"/>
  <c r="AF14" i="22"/>
  <c r="AD14" i="22"/>
  <c r="AB14" i="22"/>
  <c r="Z14" i="22"/>
  <c r="H14" i="22"/>
  <c r="BD13" i="22"/>
  <c r="BB13" i="22"/>
  <c r="AZ13" i="22"/>
  <c r="AF13" i="22"/>
  <c r="AD13" i="22"/>
  <c r="AB13" i="22"/>
  <c r="Z13" i="22"/>
  <c r="H13" i="22"/>
  <c r="BD12" i="22"/>
  <c r="BB12" i="22"/>
  <c r="AZ12" i="22"/>
  <c r="AX12" i="22"/>
  <c r="AF12" i="22"/>
  <c r="AD12" i="22"/>
  <c r="AB12" i="22"/>
  <c r="Z12" i="22"/>
  <c r="H12" i="22"/>
  <c r="BD11" i="22"/>
  <c r="BB11" i="22"/>
  <c r="AZ11" i="22"/>
  <c r="AX11" i="22"/>
  <c r="AF11" i="22"/>
  <c r="AD11" i="22"/>
  <c r="AB11" i="22"/>
  <c r="Z11" i="22"/>
  <c r="H11" i="22"/>
  <c r="BD10" i="22"/>
  <c r="BB10" i="22"/>
  <c r="AZ10" i="22"/>
  <c r="AX10" i="22"/>
  <c r="AF10" i="22"/>
  <c r="AD10" i="22"/>
  <c r="AB10" i="22"/>
  <c r="Z10" i="22"/>
  <c r="H10" i="22"/>
  <c r="H9" i="22"/>
  <c r="H19" i="11"/>
  <c r="CE13" i="11" l="1"/>
  <c r="CE15" i="16"/>
  <c r="CE13" i="16"/>
  <c r="CE16" i="16"/>
  <c r="CE10" i="16"/>
  <c r="CE10" i="14"/>
  <c r="CE13" i="7"/>
  <c r="CE17" i="6"/>
  <c r="CE14" i="4"/>
  <c r="CE17" i="4"/>
  <c r="CE15" i="2"/>
  <c r="AI12" i="22"/>
  <c r="AI17" i="22"/>
  <c r="AI16" i="22"/>
  <c r="BG10" i="22"/>
  <c r="BG15" i="22"/>
  <c r="AI18" i="22"/>
  <c r="AI10" i="22"/>
  <c r="AI14" i="22"/>
  <c r="CE12" i="15"/>
  <c r="K11" i="22"/>
  <c r="CE9" i="19"/>
  <c r="CE15" i="12"/>
  <c r="CE15" i="15"/>
  <c r="CE18" i="2"/>
  <c r="CE13" i="15"/>
  <c r="CE16" i="2"/>
  <c r="K15" i="22"/>
  <c r="K18" i="22"/>
  <c r="CE14" i="3"/>
  <c r="CE12" i="7"/>
  <c r="CE17" i="1"/>
  <c r="CE17" i="10"/>
  <c r="CE14" i="15"/>
  <c r="CE9" i="3"/>
  <c r="CE14" i="7"/>
  <c r="CE9" i="10"/>
  <c r="CE16" i="19"/>
  <c r="CE13" i="12"/>
  <c r="AI11" i="22"/>
  <c r="CE18" i="12"/>
  <c r="AI13" i="22"/>
  <c r="CE10" i="10"/>
  <c r="K13" i="22"/>
  <c r="CE10" i="12"/>
  <c r="CE13" i="2"/>
  <c r="CE17" i="11"/>
  <c r="CE17" i="7"/>
  <c r="CE15" i="10"/>
  <c r="CE15" i="3"/>
  <c r="K16" i="22"/>
  <c r="CE16" i="1"/>
  <c r="CE11" i="12"/>
  <c r="CE17" i="12"/>
  <c r="CE15" i="7"/>
  <c r="K14" i="22"/>
  <c r="CE14" i="2"/>
  <c r="CE18" i="11"/>
  <c r="CE9" i="15"/>
  <c r="K10" i="22"/>
  <c r="CE10" i="4"/>
  <c r="CE18" i="3"/>
  <c r="CE16" i="3"/>
  <c r="CE11" i="16"/>
  <c r="CE12" i="14"/>
  <c r="CE11" i="15"/>
  <c r="AI15" i="22"/>
  <c r="CE12" i="12"/>
  <c r="CE10" i="7"/>
  <c r="CE16" i="7"/>
  <c r="CE18" i="10"/>
  <c r="CE18" i="19"/>
  <c r="K17" i="22"/>
  <c r="CE16" i="14"/>
  <c r="CE12" i="8"/>
  <c r="CE10" i="8"/>
  <c r="CE11" i="1"/>
  <c r="CE10" i="15"/>
  <c r="CE14" i="12"/>
  <c r="CE18" i="15"/>
  <c r="CE14" i="17"/>
  <c r="CE15" i="17"/>
  <c r="CE13" i="17"/>
  <c r="CE16" i="17"/>
  <c r="CE11" i="17"/>
  <c r="CE12" i="17"/>
  <c r="CE9" i="17"/>
  <c r="CE17" i="17"/>
  <c r="CE10" i="17"/>
  <c r="CE12" i="20"/>
  <c r="CE13" i="20"/>
  <c r="CE9" i="20"/>
  <c r="CE18" i="20"/>
  <c r="CE15" i="20"/>
  <c r="CE14" i="20"/>
  <c r="CE17" i="20"/>
  <c r="CE18" i="17"/>
  <c r="CE16" i="20"/>
  <c r="CE14" i="18"/>
  <c r="CE10" i="18"/>
  <c r="CE13" i="18"/>
  <c r="CE15" i="18"/>
  <c r="CE11" i="18"/>
  <c r="CE18" i="18"/>
  <c r="CE12" i="18"/>
  <c r="CE9" i="18"/>
  <c r="CE10" i="20"/>
  <c r="CE11" i="20"/>
  <c r="CE17" i="5"/>
  <c r="CE13" i="5"/>
  <c r="CE15" i="5"/>
  <c r="CE14" i="5"/>
  <c r="CE12" i="5"/>
  <c r="CE10" i="5"/>
  <c r="CE11" i="5"/>
  <c r="CE9" i="5"/>
  <c r="CE18" i="5"/>
  <c r="CE16" i="5"/>
  <c r="CE9" i="13"/>
  <c r="CE11" i="13"/>
  <c r="CE17" i="13"/>
  <c r="CE10" i="13"/>
  <c r="CE16" i="13"/>
  <c r="CE15" i="13"/>
  <c r="CE12" i="13"/>
  <c r="CE13" i="13"/>
  <c r="CE14" i="13"/>
  <c r="CE18" i="13"/>
  <c r="CE18" i="6"/>
  <c r="CE12" i="6"/>
  <c r="CE13" i="6"/>
  <c r="CE15" i="6"/>
  <c r="CE16" i="6"/>
  <c r="CE14" i="6"/>
  <c r="CE10" i="6"/>
  <c r="CE16" i="21"/>
  <c r="CE12" i="21"/>
  <c r="CE13" i="21"/>
  <c r="CE18" i="21"/>
  <c r="CE11" i="21"/>
  <c r="CE15" i="21"/>
  <c r="CE10" i="21"/>
  <c r="CE9" i="21"/>
  <c r="CE14" i="21"/>
  <c r="CE17" i="21"/>
  <c r="CE11" i="6"/>
  <c r="CE16" i="18"/>
  <c r="CE15" i="4"/>
  <c r="CE12" i="1"/>
  <c r="CE10" i="3"/>
  <c r="CE11" i="11"/>
  <c r="CE10" i="11"/>
  <c r="CE14" i="8"/>
  <c r="CE9" i="4"/>
  <c r="CE15" i="14"/>
  <c r="CE11" i="19"/>
  <c r="CE14" i="14"/>
  <c r="CE10" i="19"/>
  <c r="CE13" i="14"/>
  <c r="BG13" i="22"/>
  <c r="CE13" i="8"/>
  <c r="CE9" i="1"/>
  <c r="CE9" i="14"/>
  <c r="CE14" i="11"/>
  <c r="CE12" i="4"/>
  <c r="CE18" i="14"/>
  <c r="CE14" i="19"/>
  <c r="CE12" i="2"/>
  <c r="CE12" i="16"/>
  <c r="CE9" i="12"/>
  <c r="CE15" i="1"/>
  <c r="CE17" i="15"/>
  <c r="CE13" i="10"/>
  <c r="CE14" i="1"/>
  <c r="CE16" i="15"/>
  <c r="CE12" i="10"/>
  <c r="CE9" i="16"/>
  <c r="CE16" i="12"/>
  <c r="CE18" i="1"/>
  <c r="CE11" i="3"/>
  <c r="CE17" i="3"/>
  <c r="CE10" i="1"/>
  <c r="CE18" i="4"/>
  <c r="CE9" i="11"/>
  <c r="CE17" i="19"/>
  <c r="I13" i="11"/>
  <c r="I12" i="11"/>
  <c r="I11" i="11"/>
  <c r="I16" i="11"/>
  <c r="I15" i="11"/>
  <c r="I9" i="11"/>
  <c r="I14" i="11"/>
  <c r="I10" i="11"/>
  <c r="I18" i="11"/>
  <c r="I17" i="11"/>
  <c r="K9" i="22"/>
  <c r="CE13" i="4"/>
  <c r="CE15" i="19"/>
  <c r="CE11" i="4"/>
  <c r="CE18" i="8"/>
  <c r="CE13" i="1"/>
  <c r="CE17" i="16"/>
  <c r="CE12" i="3"/>
  <c r="CE12" i="11"/>
  <c r="CE18" i="7"/>
  <c r="CE14" i="16"/>
  <c r="CE9" i="7"/>
  <c r="BG18" i="22"/>
  <c r="CE14" i="10"/>
  <c r="CE11" i="10"/>
  <c r="BG17" i="22"/>
  <c r="CE11" i="2"/>
  <c r="CE17" i="8"/>
  <c r="BG16" i="22"/>
  <c r="CE10" i="2"/>
  <c r="CE16" i="8"/>
  <c r="CE9" i="2"/>
  <c r="BG14" i="22"/>
  <c r="CE15" i="8"/>
  <c r="CB9" i="22"/>
  <c r="CE11" i="14"/>
  <c r="CE13" i="19"/>
  <c r="CE15" i="11"/>
  <c r="BG11" i="22"/>
  <c r="BG9" i="22"/>
  <c r="CE9" i="8"/>
  <c r="H19" i="22"/>
  <c r="I14" i="22" s="1"/>
  <c r="CD19" i="22"/>
  <c r="Z19" i="22"/>
  <c r="AA13" i="22" s="1"/>
  <c r="AB19" i="22"/>
  <c r="AC11" i="22" s="1"/>
  <c r="AD19" i="22"/>
  <c r="AE15" i="22" s="1"/>
  <c r="AX19" i="22"/>
  <c r="AY17" i="22" s="1"/>
  <c r="AZ19" i="22"/>
  <c r="BA16" i="22" s="1"/>
  <c r="BB19" i="22"/>
  <c r="BC17" i="22" s="1"/>
  <c r="BD19" i="22"/>
  <c r="BE18" i="22" s="1"/>
  <c r="AF19" i="22"/>
  <c r="AG13" i="22" s="1"/>
  <c r="CB18" i="1"/>
  <c r="CB17" i="1"/>
  <c r="CB16" i="1"/>
  <c r="CB15" i="1"/>
  <c r="CB14" i="1"/>
  <c r="CB13" i="1"/>
  <c r="CB12" i="1"/>
  <c r="CB11" i="1"/>
  <c r="CB10" i="1"/>
  <c r="CB9" i="1"/>
  <c r="CB18" i="11"/>
  <c r="CB17" i="11"/>
  <c r="CB16" i="11"/>
  <c r="CB15" i="11"/>
  <c r="CB14" i="11"/>
  <c r="CB13" i="11"/>
  <c r="CB12" i="11"/>
  <c r="CB11" i="11"/>
  <c r="CB10" i="11"/>
  <c r="CB9" i="11"/>
  <c r="CB18" i="2"/>
  <c r="CB17" i="2"/>
  <c r="CB16" i="2"/>
  <c r="CB15" i="2"/>
  <c r="CB14" i="2"/>
  <c r="CB13" i="2"/>
  <c r="CB12" i="2"/>
  <c r="CB11" i="2"/>
  <c r="CB10" i="2"/>
  <c r="CB9" i="2"/>
  <c r="CB18" i="20"/>
  <c r="CB17" i="20"/>
  <c r="CB16" i="20"/>
  <c r="CB15" i="20"/>
  <c r="CB14" i="20"/>
  <c r="CB13" i="20"/>
  <c r="CB12" i="20"/>
  <c r="CB11" i="20"/>
  <c r="CB10" i="20"/>
  <c r="CB9" i="20"/>
  <c r="CB18" i="3"/>
  <c r="CB17" i="3"/>
  <c r="CB16" i="3"/>
  <c r="CB15" i="3"/>
  <c r="CB14" i="3"/>
  <c r="CB13" i="3"/>
  <c r="CB12" i="3"/>
  <c r="CB11" i="3"/>
  <c r="CB10" i="3"/>
  <c r="CB9" i="3"/>
  <c r="CB18" i="4"/>
  <c r="CB17" i="4"/>
  <c r="CB16" i="4"/>
  <c r="CB15" i="4"/>
  <c r="CB14" i="4"/>
  <c r="CB13" i="4"/>
  <c r="CB12" i="4"/>
  <c r="CB11" i="4"/>
  <c r="CB10" i="4"/>
  <c r="CB9" i="4"/>
  <c r="CB18" i="5"/>
  <c r="CB17" i="5"/>
  <c r="CB16" i="5"/>
  <c r="CB15" i="5"/>
  <c r="CB14" i="5"/>
  <c r="CB13" i="5"/>
  <c r="CB12" i="5"/>
  <c r="CB11" i="5"/>
  <c r="CB10" i="5"/>
  <c r="CB9" i="5"/>
  <c r="CB18" i="6"/>
  <c r="CB17" i="6"/>
  <c r="CB16" i="6"/>
  <c r="CB15" i="6"/>
  <c r="CB14" i="6"/>
  <c r="CB13" i="6"/>
  <c r="CB12" i="6"/>
  <c r="CB11" i="6"/>
  <c r="CB10" i="6"/>
  <c r="CB9" i="6"/>
  <c r="CB18" i="7"/>
  <c r="CB17" i="7"/>
  <c r="CB16" i="7"/>
  <c r="CB15" i="7"/>
  <c r="CB14" i="7"/>
  <c r="CB13" i="7"/>
  <c r="CB12" i="7"/>
  <c r="CB11" i="7"/>
  <c r="CB10" i="7"/>
  <c r="CB9" i="7"/>
  <c r="CB18" i="8"/>
  <c r="CB17" i="8"/>
  <c r="CB16" i="8"/>
  <c r="CB15" i="8"/>
  <c r="CB14" i="8"/>
  <c r="CB13" i="8"/>
  <c r="CB12" i="8"/>
  <c r="CB11" i="8"/>
  <c r="CB10" i="8"/>
  <c r="CB9" i="8"/>
  <c r="CB18" i="12"/>
  <c r="CB17" i="12"/>
  <c r="CB16" i="12"/>
  <c r="CB15" i="12"/>
  <c r="CB14" i="12"/>
  <c r="CB13" i="12"/>
  <c r="CB12" i="12"/>
  <c r="CB11" i="12"/>
  <c r="CB10" i="12"/>
  <c r="CB9" i="12"/>
  <c r="CB18" i="13"/>
  <c r="CB17" i="13"/>
  <c r="CB16" i="13"/>
  <c r="CB15" i="13"/>
  <c r="CB14" i="13"/>
  <c r="CB13" i="13"/>
  <c r="CB12" i="13"/>
  <c r="CB11" i="13"/>
  <c r="CB10" i="13"/>
  <c r="CB9" i="13"/>
  <c r="CB18" i="14"/>
  <c r="CB17" i="14"/>
  <c r="CB16" i="14"/>
  <c r="CB15" i="14"/>
  <c r="CB14" i="14"/>
  <c r="CB13" i="14"/>
  <c r="CB12" i="14"/>
  <c r="CB11" i="14"/>
  <c r="CB10" i="14"/>
  <c r="CB9" i="14"/>
  <c r="CB18" i="15"/>
  <c r="CB17" i="15"/>
  <c r="CB16" i="15"/>
  <c r="CB15" i="15"/>
  <c r="CB14" i="15"/>
  <c r="CB13" i="15"/>
  <c r="CB12" i="15"/>
  <c r="CB11" i="15"/>
  <c r="CB10" i="15"/>
  <c r="CB9" i="15"/>
  <c r="CB18" i="16"/>
  <c r="CB17" i="16"/>
  <c r="CB16" i="16"/>
  <c r="CB15" i="16"/>
  <c r="CB14" i="16"/>
  <c r="CB13" i="16"/>
  <c r="CB12" i="16"/>
  <c r="CB11" i="16"/>
  <c r="CB10" i="16"/>
  <c r="CB9" i="16"/>
  <c r="CB18" i="21"/>
  <c r="CB17" i="21"/>
  <c r="CB16" i="21"/>
  <c r="CB15" i="21"/>
  <c r="CB14" i="21"/>
  <c r="CB13" i="21"/>
  <c r="CB12" i="21"/>
  <c r="CB11" i="21"/>
  <c r="CB10" i="21"/>
  <c r="CB9" i="21"/>
  <c r="CB18" i="17"/>
  <c r="CB17" i="17"/>
  <c r="CB16" i="17"/>
  <c r="CB15" i="17"/>
  <c r="CB14" i="17"/>
  <c r="CB13" i="17"/>
  <c r="CB12" i="17"/>
  <c r="CB11" i="17"/>
  <c r="CB10" i="17"/>
  <c r="CB9" i="17"/>
  <c r="CB18" i="18"/>
  <c r="CB17" i="18"/>
  <c r="CB16" i="18"/>
  <c r="CB15" i="18"/>
  <c r="CB14" i="18"/>
  <c r="CB13" i="18"/>
  <c r="CB12" i="18"/>
  <c r="CB11" i="18"/>
  <c r="CB10" i="18"/>
  <c r="CB9" i="18"/>
  <c r="CB18" i="19"/>
  <c r="CB17" i="19"/>
  <c r="CB16" i="19"/>
  <c r="CB15" i="19"/>
  <c r="CB14" i="19"/>
  <c r="CB13" i="19"/>
  <c r="CB12" i="19"/>
  <c r="CB11" i="19"/>
  <c r="CB10" i="19"/>
  <c r="CB9" i="19"/>
  <c r="CB18" i="10"/>
  <c r="CB17" i="10"/>
  <c r="CB16" i="10"/>
  <c r="CB15" i="10"/>
  <c r="CB14" i="10"/>
  <c r="CB13" i="10"/>
  <c r="CB12" i="10"/>
  <c r="CB11" i="10"/>
  <c r="CB10" i="10"/>
  <c r="CB9" i="10"/>
  <c r="CB18" i="22"/>
  <c r="CB17" i="22"/>
  <c r="CB16" i="22"/>
  <c r="CB15" i="22"/>
  <c r="CB14" i="22"/>
  <c r="CB13" i="22"/>
  <c r="CB12" i="22"/>
  <c r="CB11" i="22"/>
  <c r="CB10" i="22"/>
  <c r="BA11" i="22" l="1"/>
  <c r="AY12" i="22"/>
  <c r="AY10" i="22"/>
  <c r="AY11" i="22"/>
  <c r="AY14" i="22"/>
  <c r="AA16" i="22"/>
  <c r="AE16" i="22"/>
  <c r="AC18" i="22"/>
  <c r="BA13" i="22"/>
  <c r="AY15" i="22"/>
  <c r="AC14" i="22"/>
  <c r="BC16" i="22"/>
  <c r="BA14" i="22"/>
  <c r="AE13" i="22"/>
  <c r="AA14" i="22"/>
  <c r="AA11" i="22"/>
  <c r="BC14" i="22"/>
  <c r="BC12" i="22"/>
  <c r="I10" i="22"/>
  <c r="AA12" i="22"/>
  <c r="AA10" i="22"/>
  <c r="AC12" i="22"/>
  <c r="AA18" i="22"/>
  <c r="AA17" i="22"/>
  <c r="AC16" i="22"/>
  <c r="AG9" i="22"/>
  <c r="AG15" i="22"/>
  <c r="AG16" i="22"/>
  <c r="AG11" i="22"/>
  <c r="AG17" i="22"/>
  <c r="AG10" i="22"/>
  <c r="AG14" i="22"/>
  <c r="AG18" i="22"/>
  <c r="AG12" i="22"/>
  <c r="CE10" i="22"/>
  <c r="CE17" i="22"/>
  <c r="CE13" i="22"/>
  <c r="CE15" i="22"/>
  <c r="CE16" i="22"/>
  <c r="CE14" i="22"/>
  <c r="CE11" i="22"/>
  <c r="CE18" i="22"/>
  <c r="CE9" i="22"/>
  <c r="CE12" i="22"/>
  <c r="BE13" i="22"/>
  <c r="I15" i="22"/>
  <c r="I11" i="22"/>
  <c r="BA9" i="22"/>
  <c r="BE17" i="22"/>
  <c r="BC10" i="22"/>
  <c r="BA18" i="22"/>
  <c r="BE12" i="22"/>
  <c r="BE10" i="22"/>
  <c r="BE11" i="22"/>
  <c r="BC15" i="22"/>
  <c r="AY9" i="22"/>
  <c r="I17" i="22"/>
  <c r="I9" i="22"/>
  <c r="BA10" i="22"/>
  <c r="AE12" i="22"/>
  <c r="AE18" i="22"/>
  <c r="I12" i="22"/>
  <c r="BE14" i="22"/>
  <c r="BE15" i="22"/>
  <c r="BC9" i="22"/>
  <c r="BC18" i="22"/>
  <c r="I13" i="22"/>
  <c r="BC13" i="22"/>
  <c r="BE16" i="22"/>
  <c r="AE10" i="22"/>
  <c r="I18" i="22"/>
  <c r="AC9" i="22"/>
  <c r="AC15" i="22"/>
  <c r="AC13" i="22"/>
  <c r="I16" i="22"/>
  <c r="AY18" i="22"/>
  <c r="AY16" i="22"/>
  <c r="AE17" i="22"/>
  <c r="AC10" i="22"/>
  <c r="AC17" i="22"/>
  <c r="BE9" i="22"/>
  <c r="AE9" i="22"/>
  <c r="AA9" i="22"/>
  <c r="AE14" i="22"/>
  <c r="AA15" i="22"/>
  <c r="BA17" i="22"/>
  <c r="BA15" i="22"/>
  <c r="AE11" i="22"/>
  <c r="BA12" i="22"/>
  <c r="BC11" i="22"/>
  <c r="CB19" i="21"/>
  <c r="CC18" i="21" s="1"/>
  <c r="CB19" i="13"/>
  <c r="CC18" i="13" s="1"/>
  <c r="CB19" i="6"/>
  <c r="CC11" i="6" s="1"/>
  <c r="CB19" i="20"/>
  <c r="CB19" i="3"/>
  <c r="CB19" i="1"/>
  <c r="CC12" i="1" s="1"/>
  <c r="CB19" i="18"/>
  <c r="CC9" i="18" s="1"/>
  <c r="CB19" i="15"/>
  <c r="CB19" i="8"/>
  <c r="CB19" i="17"/>
  <c r="CC18" i="17" s="1"/>
  <c r="CB19" i="14"/>
  <c r="CC18" i="14" s="1"/>
  <c r="CB19" i="7"/>
  <c r="CB19" i="10"/>
  <c r="CC10" i="10" s="1"/>
  <c r="CB19" i="19"/>
  <c r="CC16" i="19" s="1"/>
  <c r="CB19" i="16"/>
  <c r="CC14" i="16" s="1"/>
  <c r="CB19" i="12"/>
  <c r="CB19" i="2"/>
  <c r="CC16" i="2" s="1"/>
  <c r="CB19" i="4"/>
  <c r="CC12" i="4" s="1"/>
  <c r="CB19" i="11"/>
  <c r="CB19" i="5"/>
  <c r="CB19" i="22"/>
  <c r="CC9" i="22" s="1"/>
  <c r="CC13" i="21" l="1"/>
  <c r="CC16" i="21"/>
  <c r="CC18" i="4"/>
  <c r="CC14" i="4"/>
  <c r="CC12" i="2"/>
  <c r="CC15" i="10"/>
  <c r="CC14" i="19"/>
  <c r="CC18" i="19"/>
  <c r="CC11" i="19"/>
  <c r="CC16" i="17"/>
  <c r="CC14" i="17"/>
  <c r="CC16" i="16"/>
  <c r="CC15" i="18"/>
  <c r="CC12" i="8"/>
  <c r="CC14" i="8"/>
  <c r="CC14" i="13"/>
  <c r="CC10" i="18"/>
  <c r="CC11" i="1"/>
  <c r="CC13" i="11"/>
  <c r="CC16" i="1"/>
  <c r="CC12" i="3"/>
  <c r="CC15" i="2"/>
  <c r="CC18" i="16"/>
  <c r="CC11" i="2"/>
  <c r="CC16" i="8"/>
  <c r="CC17" i="13"/>
  <c r="CC18" i="8"/>
  <c r="CC14" i="1"/>
  <c r="CC17" i="1"/>
  <c r="CC13" i="8"/>
  <c r="CC11" i="4"/>
  <c r="CC17" i="4"/>
  <c r="CC10" i="16"/>
  <c r="CC17" i="21"/>
  <c r="CC14" i="21"/>
  <c r="CC9" i="6"/>
  <c r="CC12" i="13"/>
  <c r="CC10" i="2"/>
  <c r="CC9" i="1"/>
  <c r="CC10" i="19"/>
  <c r="CC11" i="8"/>
  <c r="CC11" i="13"/>
  <c r="CC17" i="8"/>
  <c r="CC16" i="18"/>
  <c r="CC11" i="17"/>
  <c r="CC12" i="21"/>
  <c r="CC9" i="12"/>
  <c r="CC9" i="14"/>
  <c r="CC17" i="16"/>
  <c r="CC9" i="8"/>
  <c r="CC15" i="19"/>
  <c r="CC9" i="11"/>
  <c r="CC18" i="1"/>
  <c r="CC11" i="21"/>
  <c r="CC17" i="17"/>
  <c r="CC13" i="17"/>
  <c r="CC13" i="13"/>
  <c r="CC15" i="16"/>
  <c r="CC14" i="2"/>
  <c r="CC13" i="19"/>
  <c r="CC17" i="19"/>
  <c r="CC11" i="16"/>
  <c r="CC13" i="1"/>
  <c r="CC9" i="21"/>
  <c r="CC10" i="7"/>
  <c r="CC13" i="5"/>
  <c r="CC16" i="20"/>
  <c r="CC12" i="12"/>
  <c r="CC15" i="15"/>
  <c r="CC10" i="6"/>
  <c r="CC15" i="6"/>
  <c r="CC11" i="15"/>
  <c r="CC17" i="22"/>
  <c r="CC12" i="5"/>
  <c r="CC14" i="10"/>
  <c r="CC10" i="5"/>
  <c r="CC17" i="12"/>
  <c r="CC18" i="6"/>
  <c r="CC12" i="22"/>
  <c r="CC11" i="7"/>
  <c r="CC18" i="3"/>
  <c r="CC14" i="12"/>
  <c r="CC10" i="17"/>
  <c r="CC16" i="14"/>
  <c r="CC16" i="12"/>
  <c r="CC11" i="11"/>
  <c r="CC17" i="7"/>
  <c r="CC13" i="16"/>
  <c r="CC16" i="7"/>
  <c r="CC16" i="22"/>
  <c r="CC14" i="15"/>
  <c r="CC13" i="20"/>
  <c r="CC15" i="17"/>
  <c r="CC16" i="11"/>
  <c r="CC12" i="6"/>
  <c r="CC12" i="10"/>
  <c r="CC13" i="14"/>
  <c r="CC17" i="20"/>
  <c r="CC11" i="22"/>
  <c r="CC10" i="3"/>
  <c r="CC16" i="13"/>
  <c r="CC12" i="18"/>
  <c r="CC18" i="11"/>
  <c r="CC10" i="15"/>
  <c r="CC14" i="22"/>
  <c r="CC9" i="19"/>
  <c r="CC12" i="14"/>
  <c r="CC13" i="2"/>
  <c r="CC9" i="7"/>
  <c r="CC15" i="21"/>
  <c r="CC10" i="8"/>
  <c r="CC16" i="15"/>
  <c r="CC17" i="2"/>
  <c r="CC13" i="22"/>
  <c r="CC10" i="21"/>
  <c r="CC15" i="3"/>
  <c r="CC11" i="12"/>
  <c r="CC17" i="18"/>
  <c r="CC18" i="2"/>
  <c r="CC14" i="7"/>
  <c r="CC9" i="16"/>
  <c r="CC10" i="13"/>
  <c r="CC9" i="20"/>
  <c r="CC15" i="12"/>
  <c r="CC11" i="14"/>
  <c r="CC12" i="7"/>
  <c r="CC15" i="11"/>
  <c r="CC15" i="20"/>
  <c r="CC13" i="3"/>
  <c r="CC11" i="3"/>
  <c r="CC14" i="5"/>
  <c r="CC10" i="14"/>
  <c r="CC16" i="10"/>
  <c r="CC16" i="3"/>
  <c r="CC18" i="18"/>
  <c r="CC11" i="20"/>
  <c r="CC14" i="18"/>
  <c r="CC17" i="3"/>
  <c r="CC13" i="12"/>
  <c r="CC9" i="17"/>
  <c r="CC18" i="15"/>
  <c r="CC9" i="5"/>
  <c r="CC9" i="4"/>
  <c r="CC15" i="14"/>
  <c r="CC12" i="20"/>
  <c r="CC18" i="12"/>
  <c r="CC11" i="10"/>
  <c r="CC12" i="17"/>
  <c r="CC13" i="4"/>
  <c r="CC9" i="13"/>
  <c r="CC10" i="1"/>
  <c r="CC16" i="6"/>
  <c r="CC12" i="15"/>
  <c r="CC18" i="22"/>
  <c r="CC10" i="4"/>
  <c r="CC12" i="19"/>
  <c r="CC17" i="5"/>
  <c r="CC14" i="11"/>
  <c r="CC9" i="3"/>
  <c r="CC15" i="13"/>
  <c r="CC11" i="18"/>
  <c r="CC10" i="11"/>
  <c r="CC12" i="16"/>
  <c r="CC15" i="8"/>
  <c r="CC10" i="20"/>
  <c r="CC15" i="1"/>
  <c r="CC11" i="5"/>
  <c r="CC17" i="15"/>
  <c r="CC13" i="10"/>
  <c r="CC14" i="3"/>
  <c r="CC10" i="12"/>
  <c r="CC9" i="2"/>
  <c r="CC9" i="10"/>
  <c r="CC15" i="5"/>
  <c r="CC13" i="15"/>
  <c r="CC13" i="18"/>
  <c r="CC15" i="7"/>
  <c r="CC18" i="5"/>
  <c r="CC12" i="11"/>
  <c r="CC18" i="7"/>
  <c r="CC10" i="22"/>
  <c r="CC14" i="6"/>
  <c r="CC13" i="7"/>
  <c r="CC18" i="20"/>
  <c r="CC17" i="14"/>
  <c r="CC14" i="20"/>
  <c r="CC16" i="5"/>
  <c r="CC17" i="11"/>
  <c r="CC13" i="6"/>
  <c r="CC9" i="15"/>
  <c r="CC15" i="22"/>
  <c r="CC16" i="4"/>
  <c r="CC14" i="14"/>
  <c r="CC15" i="4"/>
  <c r="CC18" i="10"/>
  <c r="CC17" i="6"/>
  <c r="CC17" i="10"/>
  <c r="B18" i="22"/>
  <c r="B17" i="22"/>
  <c r="B16" i="22"/>
  <c r="B15" i="22"/>
  <c r="B14" i="22"/>
  <c r="B12" i="22"/>
  <c r="B11" i="22"/>
  <c r="B10" i="22"/>
  <c r="F18" i="22"/>
  <c r="D18" i="22"/>
  <c r="F17" i="22"/>
  <c r="D17" i="22"/>
  <c r="F16" i="22"/>
  <c r="D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F9" i="22"/>
  <c r="D9" i="22"/>
  <c r="B9" i="22"/>
  <c r="BZ9" i="11"/>
  <c r="BX9" i="11"/>
  <c r="BZ18" i="11"/>
  <c r="BX18" i="11"/>
  <c r="BV18" i="11"/>
  <c r="BZ17" i="11"/>
  <c r="BX17" i="11"/>
  <c r="BV17" i="11"/>
  <c r="BZ16" i="11"/>
  <c r="BX16" i="11"/>
  <c r="BZ15" i="11"/>
  <c r="BX15" i="11"/>
  <c r="BV15" i="11"/>
  <c r="BZ14" i="11"/>
  <c r="BX14" i="11"/>
  <c r="BV14" i="11"/>
  <c r="BZ13" i="11"/>
  <c r="BX13" i="11"/>
  <c r="BZ12" i="11"/>
  <c r="BX12" i="11"/>
  <c r="BV12" i="11"/>
  <c r="BZ11" i="11"/>
  <c r="BX11" i="11"/>
  <c r="BV11" i="11"/>
  <c r="BZ10" i="11"/>
  <c r="BX10" i="11"/>
  <c r="BV10" i="11"/>
  <c r="BZ9" i="2"/>
  <c r="BX9" i="2"/>
  <c r="BZ18" i="2"/>
  <c r="BX18" i="2"/>
  <c r="BV18" i="2"/>
  <c r="BZ17" i="2"/>
  <c r="BX17" i="2"/>
  <c r="BV17" i="2"/>
  <c r="BZ16" i="2"/>
  <c r="BX16" i="2"/>
  <c r="BV16" i="2"/>
  <c r="BZ15" i="2"/>
  <c r="BX15" i="2"/>
  <c r="BV15" i="2"/>
  <c r="BZ14" i="2"/>
  <c r="BX14" i="2"/>
  <c r="BV14" i="2"/>
  <c r="BZ13" i="2"/>
  <c r="BX13" i="2"/>
  <c r="BZ12" i="2"/>
  <c r="BX12" i="2"/>
  <c r="BV12" i="2"/>
  <c r="BZ11" i="2"/>
  <c r="BX11" i="2"/>
  <c r="BV11" i="2"/>
  <c r="BZ10" i="2"/>
  <c r="BX10" i="2"/>
  <c r="BV10" i="2"/>
  <c r="BZ9" i="20"/>
  <c r="BX9" i="20"/>
  <c r="BZ18" i="20"/>
  <c r="BX18" i="20"/>
  <c r="BZ17" i="20"/>
  <c r="BX17" i="20"/>
  <c r="BV17" i="20"/>
  <c r="BZ16" i="20"/>
  <c r="BX16" i="20"/>
  <c r="BV16" i="20"/>
  <c r="BZ15" i="20"/>
  <c r="BX15" i="20"/>
  <c r="BV15" i="20"/>
  <c r="BZ14" i="20"/>
  <c r="BX14" i="20"/>
  <c r="BZ13" i="20"/>
  <c r="BX13" i="20"/>
  <c r="BZ12" i="20"/>
  <c r="BX12" i="20"/>
  <c r="BV12" i="20"/>
  <c r="BZ11" i="20"/>
  <c r="BX11" i="20"/>
  <c r="BV11" i="20"/>
  <c r="BZ10" i="20"/>
  <c r="BX10" i="20"/>
  <c r="BV10" i="20"/>
  <c r="BZ9" i="3"/>
  <c r="BX9" i="3"/>
  <c r="BZ18" i="3"/>
  <c r="BX18" i="3"/>
  <c r="BV18" i="3"/>
  <c r="BZ17" i="3"/>
  <c r="BX17" i="3"/>
  <c r="BV17" i="3"/>
  <c r="BZ16" i="3"/>
  <c r="BX16" i="3"/>
  <c r="BV16" i="3"/>
  <c r="BZ15" i="3"/>
  <c r="BX15" i="3"/>
  <c r="BV15" i="3"/>
  <c r="BZ14" i="3"/>
  <c r="BX14" i="3"/>
  <c r="BV14" i="3"/>
  <c r="BZ13" i="3"/>
  <c r="BX13" i="3"/>
  <c r="BZ12" i="3"/>
  <c r="BX12" i="3"/>
  <c r="BV12" i="3"/>
  <c r="BZ11" i="3"/>
  <c r="BX11" i="3"/>
  <c r="BV11" i="3"/>
  <c r="BZ10" i="3"/>
  <c r="BX10" i="3"/>
  <c r="BV10" i="3"/>
  <c r="BZ9" i="4"/>
  <c r="BX9" i="4"/>
  <c r="BZ18" i="4"/>
  <c r="BX18" i="4"/>
  <c r="BV18" i="4"/>
  <c r="BZ17" i="4"/>
  <c r="BX17" i="4"/>
  <c r="BV17" i="4"/>
  <c r="BZ16" i="4"/>
  <c r="BX16" i="4"/>
  <c r="BV16" i="4"/>
  <c r="BZ15" i="4"/>
  <c r="BX15" i="4"/>
  <c r="BZ14" i="4"/>
  <c r="BX14" i="4"/>
  <c r="BV14" i="4"/>
  <c r="BZ13" i="4"/>
  <c r="BX13" i="4"/>
  <c r="BZ12" i="4"/>
  <c r="BX12" i="4"/>
  <c r="BZ11" i="4"/>
  <c r="BX11" i="4"/>
  <c r="BZ10" i="4"/>
  <c r="BX10" i="4"/>
  <c r="BV10" i="4"/>
  <c r="BZ9" i="5"/>
  <c r="BX9" i="5"/>
  <c r="BZ18" i="5"/>
  <c r="BX18" i="5"/>
  <c r="BZ17" i="5"/>
  <c r="BX17" i="5"/>
  <c r="BV17" i="5"/>
  <c r="BZ16" i="5"/>
  <c r="BX16" i="5"/>
  <c r="BV16" i="5"/>
  <c r="BZ15" i="5"/>
  <c r="BX15" i="5"/>
  <c r="BV15" i="5"/>
  <c r="BZ14" i="5"/>
  <c r="BX14" i="5"/>
  <c r="BZ13" i="5"/>
  <c r="BX13" i="5"/>
  <c r="BZ12" i="5"/>
  <c r="BX12" i="5"/>
  <c r="BZ11" i="5"/>
  <c r="BX11" i="5"/>
  <c r="BV11" i="5"/>
  <c r="BZ10" i="5"/>
  <c r="BX10" i="5"/>
  <c r="BV10" i="5"/>
  <c r="BZ9" i="6"/>
  <c r="BX9" i="6"/>
  <c r="BZ18" i="6"/>
  <c r="BX18" i="6"/>
  <c r="BV18" i="6"/>
  <c r="BZ17" i="6"/>
  <c r="BX17" i="6"/>
  <c r="BV17" i="6"/>
  <c r="BZ16" i="6"/>
  <c r="BX16" i="6"/>
  <c r="BV16" i="6"/>
  <c r="BZ15" i="6"/>
  <c r="BX15" i="6"/>
  <c r="BV15" i="6"/>
  <c r="BZ14" i="6"/>
  <c r="BX14" i="6"/>
  <c r="BV14" i="6"/>
  <c r="BZ13" i="6"/>
  <c r="BX13" i="6"/>
  <c r="BV13" i="6"/>
  <c r="BZ12" i="6"/>
  <c r="BX12" i="6"/>
  <c r="BV12" i="6"/>
  <c r="BZ11" i="6"/>
  <c r="BX11" i="6"/>
  <c r="BV11" i="6"/>
  <c r="BZ10" i="6"/>
  <c r="BX10" i="6"/>
  <c r="BV10" i="6"/>
  <c r="BZ9" i="7"/>
  <c r="BX9" i="7"/>
  <c r="BZ18" i="7"/>
  <c r="BX18" i="7"/>
  <c r="BV18" i="7"/>
  <c r="BZ17" i="7"/>
  <c r="BX17" i="7"/>
  <c r="BV17" i="7"/>
  <c r="BZ16" i="7"/>
  <c r="BX16" i="7"/>
  <c r="BV16" i="7"/>
  <c r="BZ15" i="7"/>
  <c r="BX15" i="7"/>
  <c r="BZ14" i="7"/>
  <c r="BX14" i="7"/>
  <c r="BV14" i="7"/>
  <c r="BZ13" i="7"/>
  <c r="BX13" i="7"/>
  <c r="BZ12" i="7"/>
  <c r="BX12" i="7"/>
  <c r="BV12" i="7"/>
  <c r="BZ11" i="7"/>
  <c r="BX11" i="7"/>
  <c r="BZ10" i="7"/>
  <c r="BX10" i="7"/>
  <c r="BV10" i="7"/>
  <c r="BZ9" i="8"/>
  <c r="BX9" i="8"/>
  <c r="BZ18" i="8"/>
  <c r="BX18" i="8"/>
  <c r="BZ17" i="8"/>
  <c r="BX17" i="8"/>
  <c r="BV17" i="8"/>
  <c r="BZ16" i="8"/>
  <c r="BX16" i="8"/>
  <c r="BV16" i="8"/>
  <c r="BZ15" i="8"/>
  <c r="BX15" i="8"/>
  <c r="BZ14" i="8"/>
  <c r="BX14" i="8"/>
  <c r="BV14" i="8"/>
  <c r="BZ13" i="8"/>
  <c r="BX13" i="8"/>
  <c r="BZ12" i="8"/>
  <c r="BX12" i="8"/>
  <c r="BV12" i="8"/>
  <c r="BZ11" i="8"/>
  <c r="BX11" i="8"/>
  <c r="BV11" i="8"/>
  <c r="BZ10" i="8"/>
  <c r="BX10" i="8"/>
  <c r="BV10" i="8"/>
  <c r="BZ9" i="12"/>
  <c r="BX9" i="12"/>
  <c r="BZ18" i="12"/>
  <c r="BX18" i="12"/>
  <c r="BV18" i="12"/>
  <c r="BZ17" i="12"/>
  <c r="BX17" i="12"/>
  <c r="BV17" i="12"/>
  <c r="BZ16" i="12"/>
  <c r="BX16" i="12"/>
  <c r="BV16" i="12"/>
  <c r="BZ15" i="12"/>
  <c r="BX15" i="12"/>
  <c r="BV15" i="12"/>
  <c r="BZ14" i="12"/>
  <c r="BX14" i="12"/>
  <c r="BV14" i="12"/>
  <c r="BZ13" i="12"/>
  <c r="BX13" i="12"/>
  <c r="BZ12" i="12"/>
  <c r="BX12" i="12"/>
  <c r="BV12" i="12"/>
  <c r="BZ11" i="12"/>
  <c r="BX11" i="12"/>
  <c r="BV11" i="12"/>
  <c r="BZ10" i="12"/>
  <c r="BX10" i="12"/>
  <c r="BV10" i="12"/>
  <c r="BZ9" i="13"/>
  <c r="BX9" i="13"/>
  <c r="BZ18" i="13"/>
  <c r="BX18" i="13"/>
  <c r="BZ17" i="13"/>
  <c r="BX17" i="13"/>
  <c r="BV17" i="13"/>
  <c r="BZ16" i="13"/>
  <c r="BX16" i="13"/>
  <c r="BZ15" i="13"/>
  <c r="BX15" i="13"/>
  <c r="BZ14" i="13"/>
  <c r="BX14" i="13"/>
  <c r="BZ13" i="13"/>
  <c r="BX13" i="13"/>
  <c r="BZ12" i="13"/>
  <c r="BX12" i="13"/>
  <c r="BV12" i="13"/>
  <c r="BZ11" i="13"/>
  <c r="BX11" i="13"/>
  <c r="BZ10" i="13"/>
  <c r="BX10" i="13"/>
  <c r="BV10" i="13"/>
  <c r="BZ9" i="14"/>
  <c r="BX9" i="14"/>
  <c r="BZ18" i="14"/>
  <c r="BX18" i="14"/>
  <c r="BZ17" i="14"/>
  <c r="BX17" i="14"/>
  <c r="BV17" i="14"/>
  <c r="BZ16" i="14"/>
  <c r="BX16" i="14"/>
  <c r="BZ15" i="14"/>
  <c r="BX15" i="14"/>
  <c r="BV15" i="14"/>
  <c r="BZ14" i="14"/>
  <c r="BX14" i="14"/>
  <c r="BV14" i="14"/>
  <c r="BZ13" i="14"/>
  <c r="BX13" i="14"/>
  <c r="BZ12" i="14"/>
  <c r="BX12" i="14"/>
  <c r="BV12" i="14"/>
  <c r="BZ11" i="14"/>
  <c r="BX11" i="14"/>
  <c r="BV11" i="14"/>
  <c r="BZ10" i="14"/>
  <c r="BX10" i="14"/>
  <c r="BV10" i="14"/>
  <c r="BZ9" i="15"/>
  <c r="BX9" i="15"/>
  <c r="BZ18" i="15"/>
  <c r="BX18" i="15"/>
  <c r="BZ17" i="15"/>
  <c r="BX17" i="15"/>
  <c r="BV17" i="15"/>
  <c r="BZ16" i="15"/>
  <c r="BX16" i="15"/>
  <c r="BZ15" i="15"/>
  <c r="BX15" i="15"/>
  <c r="BV15" i="15"/>
  <c r="BZ14" i="15"/>
  <c r="BX14" i="15"/>
  <c r="BZ13" i="15"/>
  <c r="BX13" i="15"/>
  <c r="BZ12" i="15"/>
  <c r="BX12" i="15"/>
  <c r="BV12" i="15"/>
  <c r="BZ11" i="15"/>
  <c r="BX11" i="15"/>
  <c r="BV11" i="15"/>
  <c r="BZ10" i="15"/>
  <c r="BX10" i="15"/>
  <c r="BV10" i="15"/>
  <c r="BZ9" i="16"/>
  <c r="BX9" i="16"/>
  <c r="BZ18" i="16"/>
  <c r="BX18" i="16"/>
  <c r="BV18" i="16"/>
  <c r="BZ17" i="16"/>
  <c r="BX17" i="16"/>
  <c r="BV17" i="16"/>
  <c r="BZ16" i="16"/>
  <c r="BX16" i="16"/>
  <c r="BZ15" i="16"/>
  <c r="BX15" i="16"/>
  <c r="BV15" i="16"/>
  <c r="BZ14" i="16"/>
  <c r="BX14" i="16"/>
  <c r="BV14" i="16"/>
  <c r="BZ13" i="16"/>
  <c r="BX13" i="16"/>
  <c r="BZ12" i="16"/>
  <c r="BX12" i="16"/>
  <c r="BV12" i="16"/>
  <c r="BZ11" i="16"/>
  <c r="BX11" i="16"/>
  <c r="BV11" i="16"/>
  <c r="BZ10" i="16"/>
  <c r="BX10" i="16"/>
  <c r="BV10" i="16"/>
  <c r="BZ9" i="21"/>
  <c r="BX9" i="21"/>
  <c r="BZ18" i="21"/>
  <c r="BX18" i="21"/>
  <c r="BZ17" i="21"/>
  <c r="BX17" i="21"/>
  <c r="BV17" i="21"/>
  <c r="BZ16" i="21"/>
  <c r="BX16" i="21"/>
  <c r="BZ15" i="21"/>
  <c r="BX15" i="21"/>
  <c r="BZ14" i="21"/>
  <c r="BX14" i="21"/>
  <c r="BV14" i="21"/>
  <c r="BZ13" i="21"/>
  <c r="BX13" i="21"/>
  <c r="BZ12" i="21"/>
  <c r="BX12" i="21"/>
  <c r="BV12" i="21"/>
  <c r="BZ11" i="21"/>
  <c r="BX11" i="21"/>
  <c r="BZ10" i="21"/>
  <c r="BX10" i="21"/>
  <c r="BV10" i="21"/>
  <c r="BZ9" i="17"/>
  <c r="BX9" i="17"/>
  <c r="BZ18" i="17"/>
  <c r="BX18" i="17"/>
  <c r="BZ17" i="17"/>
  <c r="BX17" i="17"/>
  <c r="BV17" i="17"/>
  <c r="BZ16" i="17"/>
  <c r="BX16" i="17"/>
  <c r="BV16" i="17"/>
  <c r="BZ15" i="17"/>
  <c r="BX15" i="17"/>
  <c r="BZ14" i="17"/>
  <c r="BX14" i="17"/>
  <c r="BV14" i="17"/>
  <c r="BZ13" i="17"/>
  <c r="BX13" i="17"/>
  <c r="BZ12" i="17"/>
  <c r="BX12" i="17"/>
  <c r="BV12" i="17"/>
  <c r="BZ11" i="17"/>
  <c r="BX11" i="17"/>
  <c r="BV11" i="17"/>
  <c r="BZ10" i="17"/>
  <c r="BX10" i="17"/>
  <c r="BV10" i="17"/>
  <c r="BZ9" i="18"/>
  <c r="BX9" i="18"/>
  <c r="BZ18" i="18"/>
  <c r="BX18" i="18"/>
  <c r="BZ17" i="18"/>
  <c r="BX17" i="18"/>
  <c r="BV17" i="18"/>
  <c r="BZ16" i="18"/>
  <c r="BX16" i="18"/>
  <c r="BZ15" i="18"/>
  <c r="BX15" i="18"/>
  <c r="BZ14" i="18"/>
  <c r="BX14" i="18"/>
  <c r="BV14" i="18"/>
  <c r="BZ13" i="18"/>
  <c r="BX13" i="18"/>
  <c r="BZ12" i="18"/>
  <c r="BX12" i="18"/>
  <c r="BZ11" i="18"/>
  <c r="BX11" i="18"/>
  <c r="BV11" i="18"/>
  <c r="BZ10" i="18"/>
  <c r="BX10" i="18"/>
  <c r="BV10" i="18"/>
  <c r="BZ9" i="19"/>
  <c r="BX9" i="19"/>
  <c r="BZ18" i="19"/>
  <c r="BX18" i="19"/>
  <c r="BZ17" i="19"/>
  <c r="BX17" i="19"/>
  <c r="BV17" i="19"/>
  <c r="BZ16" i="19"/>
  <c r="BX16" i="19"/>
  <c r="BV16" i="19"/>
  <c r="BZ15" i="19"/>
  <c r="BX15" i="19"/>
  <c r="BV15" i="19"/>
  <c r="BZ14" i="19"/>
  <c r="BX14" i="19"/>
  <c r="BV14" i="19"/>
  <c r="BZ13" i="19"/>
  <c r="BX13" i="19"/>
  <c r="BZ12" i="19"/>
  <c r="BX12" i="19"/>
  <c r="BV12" i="19"/>
  <c r="BZ11" i="19"/>
  <c r="BX11" i="19"/>
  <c r="BV11" i="19"/>
  <c r="BZ10" i="19"/>
  <c r="BX10" i="19"/>
  <c r="BV10" i="19"/>
  <c r="BZ9" i="10"/>
  <c r="BX9" i="10"/>
  <c r="BZ18" i="10"/>
  <c r="BX18" i="10"/>
  <c r="BZ17" i="10"/>
  <c r="BX17" i="10"/>
  <c r="BV17" i="10"/>
  <c r="BZ16" i="10"/>
  <c r="BX16" i="10"/>
  <c r="BZ15" i="10"/>
  <c r="BX15" i="10"/>
  <c r="BZ14" i="10"/>
  <c r="BX14" i="10"/>
  <c r="BV14" i="10"/>
  <c r="BZ13" i="10"/>
  <c r="BX13" i="10"/>
  <c r="BZ12" i="10"/>
  <c r="BX12" i="10"/>
  <c r="BZ11" i="10"/>
  <c r="BX11" i="10"/>
  <c r="BV11" i="10"/>
  <c r="BZ10" i="10"/>
  <c r="BX10" i="10"/>
  <c r="BV10" i="10"/>
  <c r="BZ9" i="1"/>
  <c r="BX9" i="1"/>
  <c r="BZ18" i="1"/>
  <c r="BX18" i="1"/>
  <c r="BZ17" i="1"/>
  <c r="BX17" i="1"/>
  <c r="BV17" i="1"/>
  <c r="BZ16" i="1"/>
  <c r="BX16" i="1"/>
  <c r="BZ15" i="1"/>
  <c r="BX15" i="1"/>
  <c r="BZ14" i="1"/>
  <c r="BX14" i="1"/>
  <c r="BZ13" i="1"/>
  <c r="BX13" i="1"/>
  <c r="BZ12" i="1"/>
  <c r="BX12" i="1"/>
  <c r="BZ11" i="1"/>
  <c r="BX11" i="1"/>
  <c r="BZ10" i="1"/>
  <c r="BX10" i="1"/>
  <c r="BV10" i="1"/>
  <c r="BV9" i="11"/>
  <c r="BV9" i="2"/>
  <c r="BV9" i="20"/>
  <c r="BV9" i="3"/>
  <c r="BV9" i="4"/>
  <c r="BV9" i="5"/>
  <c r="BV9" i="6"/>
  <c r="BV9" i="7"/>
  <c r="BV9" i="8"/>
  <c r="BV9" i="12"/>
  <c r="BV9" i="13"/>
  <c r="BV9" i="14"/>
  <c r="BV9" i="15"/>
  <c r="BV9" i="16"/>
  <c r="BV9" i="21"/>
  <c r="BV9" i="17"/>
  <c r="BV9" i="18"/>
  <c r="BV9" i="19"/>
  <c r="BV9" i="10"/>
  <c r="BV9" i="1"/>
  <c r="F19" i="21"/>
  <c r="D19" i="21"/>
  <c r="B19" i="21"/>
  <c r="F19" i="11"/>
  <c r="D19" i="11"/>
  <c r="F19" i="2"/>
  <c r="D19" i="2"/>
  <c r="F19" i="20"/>
  <c r="D19" i="20"/>
  <c r="F19" i="3"/>
  <c r="D19" i="3"/>
  <c r="F19" i="4"/>
  <c r="D19" i="4"/>
  <c r="F19" i="5"/>
  <c r="D19" i="5"/>
  <c r="F19" i="6"/>
  <c r="D19" i="6"/>
  <c r="F19" i="7"/>
  <c r="D19" i="7"/>
  <c r="F19" i="8"/>
  <c r="D19" i="8"/>
  <c r="F19" i="12"/>
  <c r="D19" i="12"/>
  <c r="F19" i="13"/>
  <c r="D19" i="13"/>
  <c r="F19" i="14"/>
  <c r="D19" i="14"/>
  <c r="F19" i="15"/>
  <c r="D19" i="15"/>
  <c r="F19" i="16"/>
  <c r="D19" i="16"/>
  <c r="F19" i="17"/>
  <c r="D19" i="17"/>
  <c r="F19" i="18"/>
  <c r="D19" i="18"/>
  <c r="F19" i="19"/>
  <c r="D19" i="19"/>
  <c r="F19" i="10"/>
  <c r="D19" i="10"/>
  <c r="F19" i="1"/>
  <c r="D19" i="1"/>
  <c r="B19" i="11"/>
  <c r="B19" i="2"/>
  <c r="B19" i="20"/>
  <c r="B19" i="3"/>
  <c r="B19" i="4"/>
  <c r="B19" i="5"/>
  <c r="B19" i="6"/>
  <c r="B19" i="7"/>
  <c r="B19" i="8"/>
  <c r="B19" i="12"/>
  <c r="B19" i="13"/>
  <c r="B19" i="14"/>
  <c r="B19" i="15"/>
  <c r="B19" i="16"/>
  <c r="B19" i="17"/>
  <c r="B19" i="18"/>
  <c r="B19" i="19"/>
  <c r="B19" i="10"/>
  <c r="B19" i="1"/>
  <c r="E17" i="15" l="1"/>
  <c r="E9" i="15"/>
  <c r="E16" i="15"/>
  <c r="E15" i="15"/>
  <c r="E13" i="15"/>
  <c r="E18" i="15"/>
  <c r="E14" i="15"/>
  <c r="E12" i="15"/>
  <c r="E11" i="15"/>
  <c r="E10" i="15"/>
  <c r="E17" i="11"/>
  <c r="E9" i="11"/>
  <c r="E16" i="11"/>
  <c r="E15" i="11"/>
  <c r="E13" i="11"/>
  <c r="E10" i="11"/>
  <c r="E12" i="11"/>
  <c r="E11" i="11"/>
  <c r="E18" i="11"/>
  <c r="E14" i="11"/>
  <c r="BV16" i="22"/>
  <c r="C10" i="20"/>
  <c r="C17" i="20"/>
  <c r="C9" i="20"/>
  <c r="G15" i="8"/>
  <c r="G14" i="8"/>
  <c r="G13" i="8"/>
  <c r="G11" i="8"/>
  <c r="G10" i="8"/>
  <c r="G9" i="8"/>
  <c r="G18" i="8"/>
  <c r="G17" i="8"/>
  <c r="G16" i="8"/>
  <c r="G12" i="8"/>
  <c r="C9" i="14"/>
  <c r="C10" i="14"/>
  <c r="C17" i="14"/>
  <c r="E11" i="19"/>
  <c r="E18" i="19"/>
  <c r="E10" i="19"/>
  <c r="E17" i="19"/>
  <c r="E9" i="19"/>
  <c r="E16" i="19"/>
  <c r="E15" i="19"/>
  <c r="E13" i="19"/>
  <c r="E12" i="19"/>
  <c r="E14" i="19"/>
  <c r="E17" i="4"/>
  <c r="E9" i="4"/>
  <c r="E16" i="4"/>
  <c r="E15" i="4"/>
  <c r="E14" i="4"/>
  <c r="E11" i="4"/>
  <c r="E13" i="4"/>
  <c r="E12" i="4"/>
  <c r="E10" i="4"/>
  <c r="E18" i="4"/>
  <c r="BX18" i="22"/>
  <c r="C17" i="1"/>
  <c r="C10" i="1"/>
  <c r="C9" i="1"/>
  <c r="G17" i="19"/>
  <c r="G9" i="19"/>
  <c r="G16" i="19"/>
  <c r="G15" i="19"/>
  <c r="G12" i="19"/>
  <c r="G11" i="19"/>
  <c r="G10" i="19"/>
  <c r="G13" i="19"/>
  <c r="G18" i="19"/>
  <c r="G14" i="19"/>
  <c r="G15" i="4"/>
  <c r="G14" i="4"/>
  <c r="G13" i="4"/>
  <c r="G10" i="4"/>
  <c r="G9" i="4"/>
  <c r="G18" i="4"/>
  <c r="G17" i="4"/>
  <c r="G16" i="4"/>
  <c r="G12" i="4"/>
  <c r="G11" i="4"/>
  <c r="C14" i="18"/>
  <c r="C17" i="18"/>
  <c r="C9" i="18"/>
  <c r="C10" i="18"/>
  <c r="E15" i="1"/>
  <c r="E14" i="1"/>
  <c r="E13" i="1"/>
  <c r="E17" i="1"/>
  <c r="E10" i="1"/>
  <c r="E16" i="1"/>
  <c r="E12" i="1"/>
  <c r="E11" i="1"/>
  <c r="E18" i="1"/>
  <c r="E9" i="1"/>
  <c r="E15" i="17"/>
  <c r="E14" i="17"/>
  <c r="E13" i="17"/>
  <c r="E10" i="17"/>
  <c r="E17" i="17"/>
  <c r="E9" i="17"/>
  <c r="E18" i="17"/>
  <c r="E16" i="17"/>
  <c r="E12" i="17"/>
  <c r="E11" i="17"/>
  <c r="E13" i="13"/>
  <c r="E12" i="13"/>
  <c r="E11" i="13"/>
  <c r="E10" i="13"/>
  <c r="E9" i="13"/>
  <c r="E18" i="13"/>
  <c r="E17" i="13"/>
  <c r="E15" i="13"/>
  <c r="E14" i="13"/>
  <c r="E16" i="13"/>
  <c r="E13" i="6"/>
  <c r="E12" i="6"/>
  <c r="E11" i="6"/>
  <c r="E9" i="6"/>
  <c r="E17" i="6"/>
  <c r="E16" i="6"/>
  <c r="E18" i="6"/>
  <c r="E10" i="6"/>
  <c r="E14" i="6"/>
  <c r="E15" i="6"/>
  <c r="E13" i="20"/>
  <c r="E12" i="20"/>
  <c r="E11" i="20"/>
  <c r="E18" i="20"/>
  <c r="E16" i="20"/>
  <c r="E15" i="20"/>
  <c r="E17" i="20"/>
  <c r="E14" i="20"/>
  <c r="E10" i="20"/>
  <c r="E9" i="20"/>
  <c r="G11" i="21"/>
  <c r="G18" i="21"/>
  <c r="G10" i="21"/>
  <c r="G17" i="21"/>
  <c r="G9" i="21"/>
  <c r="G14" i="21"/>
  <c r="G16" i="21"/>
  <c r="G15" i="21"/>
  <c r="G13" i="21"/>
  <c r="G12" i="21"/>
  <c r="C11" i="3"/>
  <c r="C17" i="3"/>
  <c r="C9" i="3"/>
  <c r="C16" i="3"/>
  <c r="C18" i="3"/>
  <c r="C10" i="3"/>
  <c r="E17" i="8"/>
  <c r="E9" i="8"/>
  <c r="E16" i="8"/>
  <c r="E15" i="8"/>
  <c r="E18" i="8"/>
  <c r="E12" i="8"/>
  <c r="E14" i="8"/>
  <c r="E13" i="8"/>
  <c r="E11" i="8"/>
  <c r="E10" i="8"/>
  <c r="BX14" i="22"/>
  <c r="C10" i="13"/>
  <c r="C9" i="13"/>
  <c r="C17" i="13"/>
  <c r="G15" i="15"/>
  <c r="G14" i="15"/>
  <c r="G13" i="15"/>
  <c r="G12" i="15"/>
  <c r="G9" i="15"/>
  <c r="G11" i="15"/>
  <c r="G10" i="15"/>
  <c r="G17" i="15"/>
  <c r="G16" i="15"/>
  <c r="G18" i="15"/>
  <c r="G15" i="11"/>
  <c r="G14" i="11"/>
  <c r="G13" i="11"/>
  <c r="G9" i="11"/>
  <c r="G17" i="11"/>
  <c r="G18" i="11"/>
  <c r="G16" i="11"/>
  <c r="G11" i="11"/>
  <c r="G10" i="11"/>
  <c r="G12" i="11"/>
  <c r="C17" i="7"/>
  <c r="C16" i="7"/>
  <c r="C14" i="7"/>
  <c r="C9" i="7"/>
  <c r="C10" i="7"/>
  <c r="C18" i="7"/>
  <c r="BV17" i="22"/>
  <c r="C10" i="10"/>
  <c r="C14" i="10"/>
  <c r="C9" i="10"/>
  <c r="C17" i="10"/>
  <c r="C17" i="12"/>
  <c r="C10" i="12"/>
  <c r="C9" i="12"/>
  <c r="C11" i="12"/>
  <c r="C17" i="2"/>
  <c r="C18" i="2"/>
  <c r="C15" i="2"/>
  <c r="C9" i="2"/>
  <c r="C11" i="2"/>
  <c r="C10" i="2"/>
  <c r="E17" i="18"/>
  <c r="E9" i="18"/>
  <c r="E16" i="18"/>
  <c r="E15" i="18"/>
  <c r="E14" i="18"/>
  <c r="E18" i="18"/>
  <c r="E13" i="18"/>
  <c r="E10" i="18"/>
  <c r="E11" i="18"/>
  <c r="E12" i="18"/>
  <c r="E15" i="14"/>
  <c r="E14" i="14"/>
  <c r="E13" i="14"/>
  <c r="E9" i="14"/>
  <c r="E16" i="14"/>
  <c r="E18" i="14"/>
  <c r="E17" i="14"/>
  <c r="E10" i="14"/>
  <c r="E12" i="14"/>
  <c r="E11" i="14"/>
  <c r="E15" i="7"/>
  <c r="E14" i="7"/>
  <c r="E13" i="7"/>
  <c r="E12" i="7"/>
  <c r="E18" i="7"/>
  <c r="E17" i="7"/>
  <c r="E16" i="7"/>
  <c r="E11" i="7"/>
  <c r="E9" i="7"/>
  <c r="E10" i="7"/>
  <c r="E15" i="3"/>
  <c r="E14" i="3"/>
  <c r="E13" i="3"/>
  <c r="E18" i="3"/>
  <c r="E11" i="3"/>
  <c r="E17" i="3"/>
  <c r="E16" i="3"/>
  <c r="E12" i="3"/>
  <c r="E10" i="3"/>
  <c r="E9" i="3"/>
  <c r="C14" i="21"/>
  <c r="C9" i="21"/>
  <c r="C12" i="21"/>
  <c r="C17" i="21"/>
  <c r="C10" i="21"/>
  <c r="BX11" i="22"/>
  <c r="BX15" i="22"/>
  <c r="BV10" i="22"/>
  <c r="BV18" i="22"/>
  <c r="C17" i="19"/>
  <c r="C11" i="19"/>
  <c r="C9" i="19"/>
  <c r="C10" i="19"/>
  <c r="C16" i="8"/>
  <c r="C17" i="8"/>
  <c r="C10" i="8"/>
  <c r="C9" i="8"/>
  <c r="C14" i="11"/>
  <c r="C17" i="11"/>
  <c r="C10" i="11"/>
  <c r="C9" i="11"/>
  <c r="C12" i="11"/>
  <c r="C11" i="11"/>
  <c r="G15" i="18"/>
  <c r="G14" i="18"/>
  <c r="G13" i="18"/>
  <c r="G16" i="18"/>
  <c r="G10" i="18"/>
  <c r="G9" i="18"/>
  <c r="G12" i="18"/>
  <c r="G11" i="18"/>
  <c r="G18" i="18"/>
  <c r="G17" i="18"/>
  <c r="G13" i="14"/>
  <c r="G12" i="14"/>
  <c r="G11" i="14"/>
  <c r="G16" i="14"/>
  <c r="G15" i="14"/>
  <c r="G10" i="14"/>
  <c r="G14" i="14"/>
  <c r="G9" i="14"/>
  <c r="G18" i="14"/>
  <c r="G17" i="14"/>
  <c r="G13" i="7"/>
  <c r="G12" i="7"/>
  <c r="G11" i="7"/>
  <c r="G15" i="7"/>
  <c r="G14" i="7"/>
  <c r="G9" i="7"/>
  <c r="G10" i="7"/>
  <c r="G16" i="7"/>
  <c r="G18" i="7"/>
  <c r="G17" i="7"/>
  <c r="G13" i="3"/>
  <c r="G12" i="3"/>
  <c r="G11" i="3"/>
  <c r="G14" i="3"/>
  <c r="G10" i="3"/>
  <c r="G18" i="3"/>
  <c r="G9" i="3"/>
  <c r="G17" i="3"/>
  <c r="G16" i="3"/>
  <c r="G15" i="3"/>
  <c r="E13" i="21"/>
  <c r="E12" i="21"/>
  <c r="E11" i="21"/>
  <c r="E14" i="21"/>
  <c r="E10" i="21"/>
  <c r="E18" i="21"/>
  <c r="E9" i="21"/>
  <c r="E17" i="21"/>
  <c r="E16" i="21"/>
  <c r="E15" i="21"/>
  <c r="BZ15" i="22"/>
  <c r="BX16" i="22"/>
  <c r="C16" i="17"/>
  <c r="C9" i="17"/>
  <c r="C17" i="17"/>
  <c r="C10" i="17"/>
  <c r="G13" i="1"/>
  <c r="G12" i="1"/>
  <c r="G11" i="1"/>
  <c r="G10" i="1"/>
  <c r="G9" i="1"/>
  <c r="G17" i="1"/>
  <c r="G18" i="1"/>
  <c r="G16" i="1"/>
  <c r="G15" i="1"/>
  <c r="G14" i="1"/>
  <c r="G11" i="13"/>
  <c r="G18" i="13"/>
  <c r="G10" i="13"/>
  <c r="G17" i="13"/>
  <c r="G9" i="13"/>
  <c r="G16" i="13"/>
  <c r="G13" i="13"/>
  <c r="G15" i="13"/>
  <c r="G14" i="13"/>
  <c r="G12" i="13"/>
  <c r="G11" i="20"/>
  <c r="G18" i="20"/>
  <c r="G10" i="20"/>
  <c r="G17" i="20"/>
  <c r="G9" i="20"/>
  <c r="G15" i="20"/>
  <c r="G14" i="20"/>
  <c r="G13" i="20"/>
  <c r="G12" i="20"/>
  <c r="G16" i="20"/>
  <c r="BV9" i="22"/>
  <c r="C11" i="16"/>
  <c r="C9" i="16"/>
  <c r="C17" i="16"/>
  <c r="C10" i="16"/>
  <c r="C9" i="5"/>
  <c r="C17" i="5"/>
  <c r="C16" i="5"/>
  <c r="C15" i="5"/>
  <c r="C11" i="5"/>
  <c r="C10" i="5"/>
  <c r="E13" i="10"/>
  <c r="E12" i="10"/>
  <c r="E11" i="10"/>
  <c r="E15" i="10"/>
  <c r="E14" i="10"/>
  <c r="E10" i="10"/>
  <c r="E9" i="10"/>
  <c r="E18" i="10"/>
  <c r="E16" i="10"/>
  <c r="E17" i="10"/>
  <c r="E11" i="16"/>
  <c r="E18" i="16"/>
  <c r="E10" i="16"/>
  <c r="E17" i="16"/>
  <c r="E9" i="16"/>
  <c r="E15" i="16"/>
  <c r="E14" i="16"/>
  <c r="E12" i="16"/>
  <c r="E13" i="16"/>
  <c r="E16" i="16"/>
  <c r="E11" i="12"/>
  <c r="E18" i="12"/>
  <c r="E10" i="12"/>
  <c r="E17" i="12"/>
  <c r="E9" i="12"/>
  <c r="E14" i="12"/>
  <c r="E13" i="12"/>
  <c r="E12" i="12"/>
  <c r="E16" i="12"/>
  <c r="E15" i="12"/>
  <c r="E11" i="5"/>
  <c r="E18" i="5"/>
  <c r="E10" i="5"/>
  <c r="E17" i="5"/>
  <c r="E9" i="5"/>
  <c r="E13" i="5"/>
  <c r="E12" i="5"/>
  <c r="E16" i="5"/>
  <c r="E15" i="5"/>
  <c r="E14" i="5"/>
  <c r="E11" i="2"/>
  <c r="E18" i="2"/>
  <c r="E10" i="2"/>
  <c r="E17" i="2"/>
  <c r="E9" i="2"/>
  <c r="E12" i="2"/>
  <c r="E16" i="2"/>
  <c r="E13" i="2"/>
  <c r="E15" i="2"/>
  <c r="E14" i="2"/>
  <c r="BX9" i="22"/>
  <c r="BV14" i="22"/>
  <c r="C14" i="6"/>
  <c r="C17" i="6"/>
  <c r="C16" i="6"/>
  <c r="C9" i="6"/>
  <c r="C10" i="6"/>
  <c r="C11" i="6"/>
  <c r="G13" i="17"/>
  <c r="G12" i="17"/>
  <c r="G11" i="17"/>
  <c r="G17" i="17"/>
  <c r="G16" i="17"/>
  <c r="G14" i="17"/>
  <c r="G15" i="17"/>
  <c r="G10" i="17"/>
  <c r="G9" i="17"/>
  <c r="G18" i="17"/>
  <c r="G11" i="6"/>
  <c r="G18" i="6"/>
  <c r="G10" i="6"/>
  <c r="G17" i="6"/>
  <c r="G9" i="6"/>
  <c r="G16" i="6"/>
  <c r="G15" i="6"/>
  <c r="G12" i="6"/>
  <c r="G14" i="6"/>
  <c r="G13" i="6"/>
  <c r="BZ12" i="22"/>
  <c r="C12" i="15"/>
  <c r="C9" i="15"/>
  <c r="C17" i="15"/>
  <c r="C10" i="15"/>
  <c r="C17" i="4"/>
  <c r="C16" i="4"/>
  <c r="C9" i="4"/>
  <c r="C10" i="4"/>
  <c r="G11" i="10"/>
  <c r="G18" i="10"/>
  <c r="G10" i="10"/>
  <c r="G17" i="10"/>
  <c r="G9" i="10"/>
  <c r="G16" i="10"/>
  <c r="G15" i="10"/>
  <c r="G12" i="10"/>
  <c r="G14" i="10"/>
  <c r="G13" i="10"/>
  <c r="G17" i="16"/>
  <c r="G9" i="16"/>
  <c r="G16" i="16"/>
  <c r="G15" i="16"/>
  <c r="G11" i="16"/>
  <c r="G18" i="16"/>
  <c r="G10" i="16"/>
  <c r="G14" i="16"/>
  <c r="G13" i="16"/>
  <c r="G12" i="16"/>
  <c r="G17" i="12"/>
  <c r="G9" i="12"/>
  <c r="G16" i="12"/>
  <c r="G15" i="12"/>
  <c r="G10" i="12"/>
  <c r="G18" i="12"/>
  <c r="G14" i="12"/>
  <c r="G12" i="12"/>
  <c r="G13" i="12"/>
  <c r="G11" i="12"/>
  <c r="G17" i="5"/>
  <c r="G9" i="5"/>
  <c r="G16" i="5"/>
  <c r="G15" i="5"/>
  <c r="G14" i="5"/>
  <c r="G13" i="5"/>
  <c r="G18" i="5"/>
  <c r="G12" i="5"/>
  <c r="G11" i="5"/>
  <c r="G10" i="5"/>
  <c r="G17" i="2"/>
  <c r="G9" i="2"/>
  <c r="G16" i="2"/>
  <c r="G15" i="2"/>
  <c r="G13" i="2"/>
  <c r="G12" i="2"/>
  <c r="G18" i="2"/>
  <c r="G14" i="2"/>
  <c r="G10" i="2"/>
  <c r="G11" i="2"/>
  <c r="BZ9" i="22"/>
  <c r="BV15" i="22"/>
  <c r="BX19" i="17"/>
  <c r="BZ19" i="15"/>
  <c r="CA18" i="15" s="1"/>
  <c r="BX19" i="7"/>
  <c r="BY13" i="7" s="1"/>
  <c r="BZ19" i="4"/>
  <c r="CA13" i="4" s="1"/>
  <c r="BX19" i="13"/>
  <c r="BZ19" i="7"/>
  <c r="BV19" i="5"/>
  <c r="BW9" i="5" s="1"/>
  <c r="BZ19" i="10"/>
  <c r="CA11" i="10" s="1"/>
  <c r="BX19" i="16"/>
  <c r="BY13" i="16" s="1"/>
  <c r="BZ19" i="20"/>
  <c r="BV19" i="11"/>
  <c r="BW12" i="11" s="1"/>
  <c r="BV19" i="1"/>
  <c r="BX19" i="18"/>
  <c r="BZ19" i="16"/>
  <c r="BV19" i="14"/>
  <c r="BX19" i="8"/>
  <c r="BZ19" i="5"/>
  <c r="CA12" i="5" s="1"/>
  <c r="BV19" i="3"/>
  <c r="BX19" i="11"/>
  <c r="BY9" i="11" s="1"/>
  <c r="BV19" i="10"/>
  <c r="BX19" i="10"/>
  <c r="BY10" i="10" s="1"/>
  <c r="BZ19" i="17"/>
  <c r="BV19" i="8"/>
  <c r="BW16" i="8" s="1"/>
  <c r="BX19" i="5"/>
  <c r="BX19" i="1"/>
  <c r="BZ19" i="18"/>
  <c r="BV19" i="21"/>
  <c r="BX19" i="3"/>
  <c r="BY11" i="3" s="1"/>
  <c r="BZ19" i="1"/>
  <c r="BV19" i="12"/>
  <c r="BZ19" i="3"/>
  <c r="CA16" i="3" s="1"/>
  <c r="BV19" i="2"/>
  <c r="BX19" i="19"/>
  <c r="BY11" i="19" s="1"/>
  <c r="BZ19" i="21"/>
  <c r="CA16" i="21" s="1"/>
  <c r="BV19" i="15"/>
  <c r="BX19" i="12"/>
  <c r="BY18" i="12" s="1"/>
  <c r="BZ19" i="6"/>
  <c r="BV19" i="4"/>
  <c r="BX19" i="2"/>
  <c r="BY10" i="2" s="1"/>
  <c r="BV19" i="13"/>
  <c r="BV19" i="20"/>
  <c r="BV19" i="16"/>
  <c r="BX19" i="20"/>
  <c r="BY12" i="20" s="1"/>
  <c r="BV19" i="18"/>
  <c r="BZ19" i="13"/>
  <c r="BX19" i="14"/>
  <c r="BZ19" i="8"/>
  <c r="CA17" i="8" s="1"/>
  <c r="BV19" i="6"/>
  <c r="BW12" i="6" s="1"/>
  <c r="BZ19" i="11"/>
  <c r="CA15" i="11" s="1"/>
  <c r="BV19" i="19"/>
  <c r="BX19" i="21"/>
  <c r="BY9" i="21" s="1"/>
  <c r="BZ19" i="14"/>
  <c r="BX19" i="6"/>
  <c r="BZ19" i="19"/>
  <c r="BV19" i="17"/>
  <c r="BX19" i="15"/>
  <c r="BY13" i="15" s="1"/>
  <c r="BZ19" i="12"/>
  <c r="CA17" i="12" s="1"/>
  <c r="BV19" i="7"/>
  <c r="BX19" i="4"/>
  <c r="BY12" i="4" s="1"/>
  <c r="BZ19" i="2"/>
  <c r="CA18" i="2" s="1"/>
  <c r="D19" i="22"/>
  <c r="B19" i="22"/>
  <c r="BV12" i="22"/>
  <c r="BX10" i="22"/>
  <c r="BX12" i="22"/>
  <c r="BX13" i="22"/>
  <c r="BX17" i="22"/>
  <c r="BV13" i="22"/>
  <c r="BZ14" i="22"/>
  <c r="BZ16" i="22"/>
  <c r="BZ13" i="22"/>
  <c r="BZ10" i="22"/>
  <c r="BZ18" i="22"/>
  <c r="BZ17" i="22"/>
  <c r="F19" i="22"/>
  <c r="G12" i="22" s="1"/>
  <c r="BV11" i="22"/>
  <c r="BZ11" i="22"/>
  <c r="BY9" i="3" l="1"/>
  <c r="BW10" i="5"/>
  <c r="BW14" i="21"/>
  <c r="BW9" i="21"/>
  <c r="BY16" i="21"/>
  <c r="BW17" i="21"/>
  <c r="BY15" i="16"/>
  <c r="CA13" i="15"/>
  <c r="BW11" i="15"/>
  <c r="BW15" i="14"/>
  <c r="BW17" i="14"/>
  <c r="BW17" i="13"/>
  <c r="BW14" i="8"/>
  <c r="BW11" i="8"/>
  <c r="BY18" i="7"/>
  <c r="BW14" i="6"/>
  <c r="BW17" i="6"/>
  <c r="CA14" i="5"/>
  <c r="G14" i="22"/>
  <c r="CA16" i="2"/>
  <c r="BY16" i="2"/>
  <c r="G17" i="22"/>
  <c r="BY12" i="11"/>
  <c r="BY17" i="11"/>
  <c r="G13" i="22"/>
  <c r="G9" i="22"/>
  <c r="BY12" i="21"/>
  <c r="BW17" i="18"/>
  <c r="BY10" i="18"/>
  <c r="BY17" i="1"/>
  <c r="BY9" i="2"/>
  <c r="BW9" i="14"/>
  <c r="G15" i="22"/>
  <c r="CA18" i="14"/>
  <c r="G18" i="22"/>
  <c r="CA13" i="10"/>
  <c r="CA10" i="13"/>
  <c r="CA12" i="1"/>
  <c r="CA15" i="14"/>
  <c r="BW9" i="17"/>
  <c r="BY17" i="21"/>
  <c r="BY15" i="20"/>
  <c r="BY16" i="11"/>
  <c r="BW15" i="15"/>
  <c r="BW12" i="15"/>
  <c r="CA18" i="10"/>
  <c r="CA17" i="15"/>
  <c r="BW17" i="3"/>
  <c r="BY11" i="21"/>
  <c r="BW18" i="2"/>
  <c r="BY12" i="15"/>
  <c r="BY10" i="11"/>
  <c r="CA10" i="10"/>
  <c r="BW18" i="11"/>
  <c r="CA9" i="12"/>
  <c r="BY15" i="7"/>
  <c r="BY14" i="3"/>
  <c r="BY15" i="2"/>
  <c r="CA15" i="21"/>
  <c r="BW10" i="21"/>
  <c r="CA14" i="2"/>
  <c r="BW10" i="11"/>
  <c r="CA12" i="11"/>
  <c r="BY18" i="13"/>
  <c r="BW10" i="7"/>
  <c r="CA11" i="3"/>
  <c r="CA14" i="18"/>
  <c r="CA16" i="11"/>
  <c r="BW17" i="20"/>
  <c r="BY13" i="11"/>
  <c r="CA9" i="10"/>
  <c r="BW12" i="2"/>
  <c r="BW16" i="20"/>
  <c r="BY18" i="19"/>
  <c r="BW17" i="2"/>
  <c r="BW14" i="11"/>
  <c r="BY14" i="20"/>
  <c r="BY10" i="21"/>
  <c r="BW15" i="2"/>
  <c r="CA16" i="10"/>
  <c r="BY10" i="19"/>
  <c r="CA15" i="5"/>
  <c r="BY16" i="20"/>
  <c r="BW15" i="3"/>
  <c r="BY14" i="8"/>
  <c r="CA14" i="14"/>
  <c r="BW15" i="5"/>
  <c r="CA12" i="10"/>
  <c r="BW17" i="11"/>
  <c r="BY11" i="11"/>
  <c r="BW16" i="3"/>
  <c r="BW12" i="17"/>
  <c r="BY12" i="2"/>
  <c r="BY18" i="1"/>
  <c r="BY9" i="1"/>
  <c r="BY9" i="7"/>
  <c r="CA12" i="3"/>
  <c r="CA9" i="4"/>
  <c r="BW9" i="2"/>
  <c r="BY13" i="4"/>
  <c r="CA17" i="11"/>
  <c r="BW15" i="11"/>
  <c r="BY16" i="15"/>
  <c r="BY18" i="15"/>
  <c r="BY15" i="4"/>
  <c r="BY12" i="5"/>
  <c r="BW10" i="10"/>
  <c r="BY14" i="11"/>
  <c r="CA15" i="2"/>
  <c r="BY13" i="3"/>
  <c r="CA13" i="18"/>
  <c r="BW9" i="6"/>
  <c r="BY16" i="1"/>
  <c r="BW10" i="1"/>
  <c r="CA12" i="8"/>
  <c r="CA11" i="4"/>
  <c r="BY11" i="4"/>
  <c r="BY14" i="5"/>
  <c r="CA10" i="3"/>
  <c r="BW11" i="18"/>
  <c r="BY11" i="20"/>
  <c r="BW9" i="15"/>
  <c r="BY11" i="15"/>
  <c r="CA10" i="5"/>
  <c r="BY16" i="7"/>
  <c r="BW16" i="2"/>
  <c r="BY9" i="5"/>
  <c r="BY18" i="8"/>
  <c r="CA11" i="12"/>
  <c r="BY16" i="5"/>
  <c r="BW9" i="8"/>
  <c r="BY11" i="2"/>
  <c r="BY14" i="18"/>
  <c r="BW12" i="13"/>
  <c r="BY10" i="7"/>
  <c r="CA9" i="3"/>
  <c r="BW17" i="5"/>
  <c r="BY11" i="5"/>
  <c r="BW11" i="5"/>
  <c r="CA14" i="12"/>
  <c r="BW12" i="21"/>
  <c r="CA13" i="3"/>
  <c r="BY10" i="20"/>
  <c r="BY14" i="21"/>
  <c r="BW9" i="1"/>
  <c r="BW10" i="15"/>
  <c r="BY17" i="8"/>
  <c r="BY17" i="5"/>
  <c r="BY12" i="7"/>
  <c r="BW13" i="6"/>
  <c r="BW18" i="6"/>
  <c r="BY16" i="17"/>
  <c r="BW14" i="2"/>
  <c r="BW15" i="20"/>
  <c r="CA14" i="3"/>
  <c r="CA11" i="21"/>
  <c r="BY14" i="16"/>
  <c r="BW12" i="8"/>
  <c r="BW11" i="6"/>
  <c r="CA16" i="8"/>
  <c r="BW12" i="7"/>
  <c r="BW10" i="6"/>
  <c r="CA17" i="3"/>
  <c r="BY14" i="19"/>
  <c r="BW12" i="3"/>
  <c r="BY13" i="17"/>
  <c r="CA11" i="8"/>
  <c r="BY11" i="8"/>
  <c r="BY9" i="8"/>
  <c r="BY14" i="7"/>
  <c r="CA16" i="4"/>
  <c r="BW10" i="14"/>
  <c r="BY9" i="4"/>
  <c r="BY12" i="18"/>
  <c r="BW10" i="13"/>
  <c r="CA16" i="14"/>
  <c r="BY10" i="12"/>
  <c r="BY16" i="8"/>
  <c r="CA18" i="8"/>
  <c r="BY18" i="5"/>
  <c r="BW17" i="15"/>
  <c r="CA13" i="16"/>
  <c r="C16" i="22"/>
  <c r="BW17" i="12"/>
  <c r="CA18" i="19"/>
  <c r="BW10" i="4"/>
  <c r="E17" i="22"/>
  <c r="BW18" i="7"/>
  <c r="BY11" i="14"/>
  <c r="CA12" i="15"/>
  <c r="CA18" i="1"/>
  <c r="C10" i="22"/>
  <c r="BW17" i="7"/>
  <c r="BW15" i="12"/>
  <c r="BW11" i="16"/>
  <c r="CA18" i="18"/>
  <c r="BW12" i="19"/>
  <c r="CA14" i="19"/>
  <c r="BY17" i="6"/>
  <c r="BW10" i="3"/>
  <c r="CA17" i="6"/>
  <c r="CA10" i="16"/>
  <c r="CA18" i="17"/>
  <c r="CA16" i="19"/>
  <c r="CA14" i="1"/>
  <c r="CA15" i="4"/>
  <c r="CA18" i="12"/>
  <c r="BY17" i="16"/>
  <c r="BY13" i="19"/>
  <c r="C12" i="22"/>
  <c r="CA18" i="21"/>
  <c r="E13" i="22"/>
  <c r="CA13" i="2"/>
  <c r="CA9" i="6"/>
  <c r="BY15" i="13"/>
  <c r="BY9" i="19"/>
  <c r="BW17" i="1"/>
  <c r="BW14" i="3"/>
  <c r="CA12" i="7"/>
  <c r="CA15" i="15"/>
  <c r="CA11" i="18"/>
  <c r="BW18" i="4"/>
  <c r="BW17" i="16"/>
  <c r="CA12" i="2"/>
  <c r="BY18" i="6"/>
  <c r="BY14" i="13"/>
  <c r="CA10" i="11"/>
  <c r="BY18" i="3"/>
  <c r="BY12" i="12"/>
  <c r="BY10" i="14"/>
  <c r="BW14" i="10"/>
  <c r="C17" i="22"/>
  <c r="CA16" i="15"/>
  <c r="BY12" i="1"/>
  <c r="BW14" i="18"/>
  <c r="CA13" i="1"/>
  <c r="BY16" i="10"/>
  <c r="CA14" i="21"/>
  <c r="BW17" i="4"/>
  <c r="BW15" i="6"/>
  <c r="BY10" i="8"/>
  <c r="BY15" i="14"/>
  <c r="E10" i="22"/>
  <c r="BW11" i="17"/>
  <c r="BY18" i="20"/>
  <c r="BY16" i="4"/>
  <c r="BY14" i="6"/>
  <c r="BY12" i="8"/>
  <c r="BY10" i="13"/>
  <c r="BW18" i="16"/>
  <c r="BW16" i="17"/>
  <c r="BW14" i="19"/>
  <c r="BY10" i="4"/>
  <c r="BY13" i="12"/>
  <c r="BW12" i="16"/>
  <c r="CA17" i="10"/>
  <c r="E12" i="22"/>
  <c r="CA18" i="6"/>
  <c r="BY17" i="13"/>
  <c r="BY13" i="21"/>
  <c r="E9" i="22"/>
  <c r="BW11" i="2"/>
  <c r="CA18" i="4"/>
  <c r="CA16" i="6"/>
  <c r="CA14" i="8"/>
  <c r="CA12" i="13"/>
  <c r="CA10" i="15"/>
  <c r="BY18" i="17"/>
  <c r="BY16" i="19"/>
  <c r="BY14" i="1"/>
  <c r="CA11" i="11"/>
  <c r="BY18" i="4"/>
  <c r="BW17" i="8"/>
  <c r="BY10" i="15"/>
  <c r="BW16" i="19"/>
  <c r="BY18" i="2"/>
  <c r="CA12" i="4"/>
  <c r="CA15" i="12"/>
  <c r="CA11" i="16"/>
  <c r="G11" i="22"/>
  <c r="BW10" i="2"/>
  <c r="CA17" i="4"/>
  <c r="CA15" i="6"/>
  <c r="CA13" i="8"/>
  <c r="CA11" i="13"/>
  <c r="CA9" i="16"/>
  <c r="BY17" i="17"/>
  <c r="BY15" i="19"/>
  <c r="BY13" i="1"/>
  <c r="E15" i="22"/>
  <c r="CA17" i="2"/>
  <c r="CA15" i="3"/>
  <c r="CA13" i="5"/>
  <c r="CA11" i="7"/>
  <c r="CA9" i="13"/>
  <c r="BY17" i="15"/>
  <c r="BY15" i="21"/>
  <c r="BY13" i="18"/>
  <c r="BY11" i="10"/>
  <c r="BY17" i="2"/>
  <c r="BY16" i="13"/>
  <c r="BY15" i="1"/>
  <c r="BY10" i="5"/>
  <c r="CA15" i="16"/>
  <c r="BW9" i="18"/>
  <c r="CA15" i="8"/>
  <c r="BY14" i="2"/>
  <c r="CA13" i="7"/>
  <c r="CA13" i="17"/>
  <c r="CA15" i="19"/>
  <c r="BY14" i="4"/>
  <c r="BY12" i="6"/>
  <c r="BY17" i="12"/>
  <c r="CA12" i="14"/>
  <c r="BW14" i="17"/>
  <c r="BY15" i="11"/>
  <c r="CA17" i="14"/>
  <c r="CA12" i="18"/>
  <c r="BW11" i="12"/>
  <c r="C11" i="22"/>
  <c r="CA11" i="17"/>
  <c r="BY13" i="6"/>
  <c r="BW16" i="4"/>
  <c r="CA17" i="16"/>
  <c r="CA13" i="19"/>
  <c r="CA10" i="19"/>
  <c r="CA14" i="17"/>
  <c r="CA10" i="1"/>
  <c r="CA14" i="15"/>
  <c r="CA10" i="18"/>
  <c r="CA18" i="16"/>
  <c r="CA11" i="15"/>
  <c r="BY15" i="18"/>
  <c r="CA9" i="7"/>
  <c r="CA14" i="6"/>
  <c r="CA16" i="12"/>
  <c r="CA12" i="16"/>
  <c r="BY18" i="10"/>
  <c r="BY9" i="6"/>
  <c r="CA16" i="1"/>
  <c r="CA17" i="7"/>
  <c r="BY12" i="17"/>
  <c r="BY11" i="6"/>
  <c r="BW9" i="20"/>
  <c r="BW16" i="12"/>
  <c r="E16" i="22"/>
  <c r="CA11" i="5"/>
  <c r="CA10" i="21"/>
  <c r="BY10" i="6"/>
  <c r="CA15" i="1"/>
  <c r="BY17" i="10"/>
  <c r="BW9" i="7"/>
  <c r="BY14" i="12"/>
  <c r="BW10" i="18"/>
  <c r="CA18" i="5"/>
  <c r="BW12" i="12"/>
  <c r="BY17" i="19"/>
  <c r="C15" i="22"/>
  <c r="BW16" i="7"/>
  <c r="BW14" i="12"/>
  <c r="BW12" i="14"/>
  <c r="BW10" i="16"/>
  <c r="CA17" i="18"/>
  <c r="CA15" i="10"/>
  <c r="BW9" i="19"/>
  <c r="CA10" i="2"/>
  <c r="CA13" i="6"/>
  <c r="CA9" i="14"/>
  <c r="BY15" i="17"/>
  <c r="BY16" i="3"/>
  <c r="BW11" i="14"/>
  <c r="CA16" i="18"/>
  <c r="CA14" i="11"/>
  <c r="CA12" i="20"/>
  <c r="CA10" i="4"/>
  <c r="BY16" i="12"/>
  <c r="BY14" i="14"/>
  <c r="BY12" i="16"/>
  <c r="BY10" i="17"/>
  <c r="BW9" i="13"/>
  <c r="G16" i="22"/>
  <c r="BY13" i="2"/>
  <c r="CA10" i="12"/>
  <c r="CA13" i="21"/>
  <c r="CA9" i="1"/>
  <c r="BY17" i="20"/>
  <c r="BW16" i="6"/>
  <c r="BY9" i="14"/>
  <c r="CA13" i="11"/>
  <c r="CA11" i="20"/>
  <c r="CA9" i="5"/>
  <c r="BY17" i="7"/>
  <c r="BY15" i="12"/>
  <c r="BY13" i="14"/>
  <c r="BY11" i="16"/>
  <c r="BY9" i="18"/>
  <c r="BW17" i="10"/>
  <c r="BW9" i="16"/>
  <c r="CA9" i="20"/>
  <c r="BY17" i="4"/>
  <c r="BY15" i="6"/>
  <c r="BY13" i="8"/>
  <c r="BY11" i="13"/>
  <c r="BY9" i="16"/>
  <c r="BW17" i="17"/>
  <c r="BW15" i="19"/>
  <c r="G10" i="22"/>
  <c r="BY9" i="20"/>
  <c r="CA16" i="17"/>
  <c r="BW10" i="8"/>
  <c r="CA14" i="10"/>
  <c r="CA9" i="17"/>
  <c r="BY12" i="3"/>
  <c r="BY13" i="13"/>
  <c r="CA11" i="19"/>
  <c r="BW18" i="3"/>
  <c r="BW16" i="5"/>
  <c r="BW14" i="7"/>
  <c r="BY9" i="13"/>
  <c r="BY14" i="15"/>
  <c r="BY9" i="10"/>
  <c r="CA18" i="20"/>
  <c r="BY18" i="16"/>
  <c r="CA17" i="1"/>
  <c r="CA13" i="20"/>
  <c r="CA10" i="7"/>
  <c r="CA12" i="17"/>
  <c r="BW10" i="12"/>
  <c r="CA15" i="13"/>
  <c r="CA9" i="19"/>
  <c r="CA15" i="20"/>
  <c r="CA11" i="6"/>
  <c r="BY17" i="14"/>
  <c r="CA17" i="13"/>
  <c r="BY12" i="10"/>
  <c r="CA17" i="17"/>
  <c r="CA15" i="17"/>
  <c r="CA11" i="1"/>
  <c r="CA14" i="16"/>
  <c r="CA16" i="16"/>
  <c r="CA12" i="19"/>
  <c r="CA16" i="13"/>
  <c r="CA12" i="21"/>
  <c r="BW9" i="4"/>
  <c r="CA15" i="18"/>
  <c r="CA9" i="15"/>
  <c r="CA18" i="7"/>
  <c r="CA10" i="17"/>
  <c r="BW9" i="12"/>
  <c r="CA14" i="20"/>
  <c r="BY16" i="14"/>
  <c r="BY9" i="12"/>
  <c r="BW15" i="16"/>
  <c r="BW11" i="19"/>
  <c r="CA14" i="13"/>
  <c r="BW18" i="12"/>
  <c r="BW14" i="16"/>
  <c r="BW10" i="19"/>
  <c r="E11" i="22"/>
  <c r="BY10" i="3"/>
  <c r="CA17" i="19"/>
  <c r="E14" i="22"/>
  <c r="BY9" i="17"/>
  <c r="CA17" i="21"/>
  <c r="CA10" i="20"/>
  <c r="CA16" i="7"/>
  <c r="CA9" i="2"/>
  <c r="BY17" i="3"/>
  <c r="BY15" i="5"/>
  <c r="BY11" i="12"/>
  <c r="BY9" i="15"/>
  <c r="BW14" i="14"/>
  <c r="BW10" i="17"/>
  <c r="BW9" i="3"/>
  <c r="BW11" i="3"/>
  <c r="CA9" i="8"/>
  <c r="BY15" i="15"/>
  <c r="C14" i="22"/>
  <c r="BW10" i="20"/>
  <c r="CA17" i="5"/>
  <c r="CA15" i="7"/>
  <c r="CA13" i="12"/>
  <c r="CA11" i="14"/>
  <c r="CA9" i="21"/>
  <c r="BY17" i="18"/>
  <c r="BY15" i="10"/>
  <c r="BW9" i="10"/>
  <c r="C9" i="22"/>
  <c r="CA17" i="20"/>
  <c r="BY16" i="6"/>
  <c r="BY12" i="13"/>
  <c r="BY11" i="1"/>
  <c r="CA9" i="11"/>
  <c r="BW12" i="20"/>
  <c r="CA10" i="6"/>
  <c r="CA13" i="14"/>
  <c r="CA9" i="18"/>
  <c r="BW11" i="11"/>
  <c r="CA18" i="3"/>
  <c r="CA16" i="5"/>
  <c r="CA14" i="7"/>
  <c r="CA12" i="12"/>
  <c r="CA10" i="14"/>
  <c r="BY18" i="21"/>
  <c r="BY16" i="18"/>
  <c r="BY14" i="10"/>
  <c r="C18" i="22"/>
  <c r="CA18" i="11"/>
  <c r="CA16" i="20"/>
  <c r="CA14" i="4"/>
  <c r="CA12" i="6"/>
  <c r="CA10" i="8"/>
  <c r="BY18" i="14"/>
  <c r="BY16" i="16"/>
  <c r="BY14" i="17"/>
  <c r="BY12" i="19"/>
  <c r="BY10" i="1"/>
  <c r="BY18" i="11"/>
  <c r="BY11" i="18"/>
  <c r="BY18" i="18"/>
  <c r="CA11" i="2"/>
  <c r="CA18" i="13"/>
  <c r="BW17" i="19"/>
  <c r="BY11" i="17"/>
  <c r="E18" i="22"/>
  <c r="BW14" i="4"/>
  <c r="BY12" i="14"/>
  <c r="BY13" i="10"/>
  <c r="BY15" i="3"/>
  <c r="BY13" i="5"/>
  <c r="BY11" i="7"/>
  <c r="CA13" i="13"/>
  <c r="BW11" i="10"/>
  <c r="BY13" i="20"/>
  <c r="BY15" i="8"/>
  <c r="BY10" i="16"/>
  <c r="BW9" i="11"/>
  <c r="BW11" i="20"/>
  <c r="BX19" i="22"/>
  <c r="BY15" i="22" s="1"/>
  <c r="BV19" i="22"/>
  <c r="BW15" i="22" s="1"/>
  <c r="BZ19" i="22"/>
  <c r="BY9" i="22" l="1"/>
  <c r="BW9" i="22"/>
  <c r="BW10" i="22"/>
  <c r="BW17" i="22"/>
  <c r="CA9" i="22"/>
  <c r="BW14" i="22"/>
  <c r="BY16" i="22"/>
  <c r="CA11" i="22"/>
  <c r="BY17" i="22"/>
  <c r="CA14" i="22"/>
  <c r="BY11" i="22"/>
  <c r="BY18" i="22"/>
  <c r="CA18" i="22"/>
  <c r="CA13" i="22"/>
  <c r="BY12" i="22"/>
  <c r="CA17" i="22"/>
  <c r="BY13" i="22"/>
  <c r="BW13" i="22"/>
  <c r="CA10" i="22"/>
  <c r="BW18" i="22"/>
  <c r="CA15" i="22"/>
  <c r="BW11" i="22"/>
  <c r="BW12" i="22"/>
  <c r="CA12" i="22"/>
  <c r="BY10" i="22"/>
  <c r="BY14" i="22"/>
  <c r="BW16" i="22"/>
  <c r="CA16" i="22"/>
</calcChain>
</file>

<file path=xl/sharedStrings.xml><?xml version="1.0" encoding="utf-8"?>
<sst xmlns="http://schemas.openxmlformats.org/spreadsheetml/2006/main" count="425" uniqueCount="44">
  <si>
    <t>African American</t>
  </si>
  <si>
    <t>Asian</t>
  </si>
  <si>
    <t>Hawaiian/ Pacific Islander</t>
  </si>
  <si>
    <t>Hispanic</t>
  </si>
  <si>
    <t>Multiracial</t>
  </si>
  <si>
    <t>Native American</t>
  </si>
  <si>
    <t>White</t>
  </si>
  <si>
    <t>Other</t>
  </si>
  <si>
    <t>Total</t>
  </si>
  <si>
    <t>Male</t>
  </si>
  <si>
    <t>Female</t>
  </si>
  <si>
    <t>Source:  HRIS on November 1</t>
  </si>
  <si>
    <t>College of Agriculture</t>
  </si>
  <si>
    <t>College of Architecture, Planning and Design</t>
  </si>
  <si>
    <t>College of Arts and Sciences</t>
  </si>
  <si>
    <t>College of Education</t>
  </si>
  <si>
    <t>College of Engineering</t>
  </si>
  <si>
    <t>College of Human Ecology</t>
  </si>
  <si>
    <t>College of Veterinary Medicine</t>
  </si>
  <si>
    <t>Unit Totals - President</t>
  </si>
  <si>
    <t>Unclassified</t>
  </si>
  <si>
    <t>USS</t>
  </si>
  <si>
    <t>Unit Totals - K-State Libraries</t>
  </si>
  <si>
    <t>Unit Totals - Vice President for Administration and Finance</t>
  </si>
  <si>
    <t>Unit Totals - Vice President for Communications and Marketing</t>
  </si>
  <si>
    <t>Unit Totals - Vice President for Student Life</t>
  </si>
  <si>
    <t>Unit Totals - Vice President for Research</t>
  </si>
  <si>
    <t>Unit Totals - Cooperative Extension</t>
  </si>
  <si>
    <t>College of Business Adminstration</t>
  </si>
  <si>
    <t>Full-Time Staff by Gender, and Race/Ethnicity</t>
  </si>
  <si>
    <t>Executive/Management</t>
  </si>
  <si>
    <t>Staley School of Leadership Studies</t>
  </si>
  <si>
    <t>University Totals</t>
  </si>
  <si>
    <t xml:space="preserve">Fall </t>
  </si>
  <si>
    <t xml:space="preserve">Unit Totals - Provost </t>
  </si>
  <si>
    <t>Unit Totals - Chief Information Officer</t>
  </si>
  <si>
    <t xml:space="preserve">* Beginning in FY 2019, the offices of the Chief Diversity Officer and Institutional Equity are included. </t>
  </si>
  <si>
    <t>* The Office of Diversity has been restructured and removed from this area as of FY 2019.</t>
  </si>
  <si>
    <t>* The Chief Information Officer reports to the President instead of the Provost as of FY 2019.  This does not affect the counts in this report.</t>
  </si>
  <si>
    <t xml:space="preserve">* Beginning in FY 2019, the office of Institutional Equity reports to the President. </t>
  </si>
  <si>
    <t>*Provost, TLC, Planning and Analysis, Assessment, Engagement and Community Development, VP Undergrad Studies, Global Campus, Graduate School, Olathe, Interdisciplinary Studies</t>
  </si>
  <si>
    <t>Unit Totals - Vice President for Human Resources</t>
  </si>
  <si>
    <t>K-State Salina</t>
  </si>
  <si>
    <t>Staff Diversity and Demographics Fall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</si>
</sst>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4" fillId="0" borderId="2" xfId="0" applyNumberFormat="1" applyFont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9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3" fontId="9" fillId="0" borderId="4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164" fontId="4" fillId="0" borderId="12" xfId="0" applyNumberFormat="1" applyFont="1" applyBorder="1"/>
    <xf numFmtId="3" fontId="4" fillId="0" borderId="13" xfId="0" applyNumberFormat="1" applyFont="1" applyBorder="1" applyAlignment="1">
      <alignment horizontal="right"/>
    </xf>
    <xf numFmtId="164" fontId="4" fillId="0" borderId="14" xfId="0" applyNumberFormat="1" applyFont="1" applyBorder="1"/>
    <xf numFmtId="3" fontId="4" fillId="0" borderId="15" xfId="0" applyNumberFormat="1" applyFont="1" applyBorder="1" applyAlignment="1">
      <alignment horizontal="right"/>
    </xf>
    <xf numFmtId="164" fontId="4" fillId="0" borderId="16" xfId="0" applyNumberFormat="1" applyFont="1" applyBorder="1"/>
    <xf numFmtId="3" fontId="9" fillId="0" borderId="10" xfId="0" applyNumberFormat="1" applyFont="1" applyBorder="1" applyAlignment="1">
      <alignment horizontal="right" wrapText="1"/>
    </xf>
    <xf numFmtId="3" fontId="9" fillId="0" borderId="23" xfId="0" applyNumberFormat="1" applyFont="1" applyBorder="1" applyAlignment="1">
      <alignment horizontal="right" wrapText="1"/>
    </xf>
    <xf numFmtId="3" fontId="9" fillId="0" borderId="24" xfId="0" applyNumberFormat="1" applyFont="1" applyBorder="1" applyAlignment="1">
      <alignment horizontal="right" wrapText="1"/>
    </xf>
    <xf numFmtId="0" fontId="4" fillId="0" borderId="25" xfId="0" applyFont="1" applyBorder="1"/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9" fillId="0" borderId="10" xfId="0" applyFont="1" applyBorder="1" applyAlignment="1">
      <alignment horizontal="right" wrapText="1"/>
    </xf>
    <xf numFmtId="0" fontId="9" fillId="0" borderId="23" xfId="0" applyFont="1" applyBorder="1" applyAlignment="1">
      <alignment horizontal="right" wrapText="1"/>
    </xf>
    <xf numFmtId="0" fontId="9" fillId="0" borderId="24" xfId="0" applyFont="1" applyBorder="1" applyAlignment="1">
      <alignment horizontal="right" wrapText="1"/>
    </xf>
    <xf numFmtId="0" fontId="1" fillId="0" borderId="30" xfId="0" applyFont="1" applyBorder="1"/>
    <xf numFmtId="0" fontId="8" fillId="0" borderId="30" xfId="0" applyFont="1" applyBorder="1"/>
    <xf numFmtId="3" fontId="5" fillId="0" borderId="17" xfId="0" applyNumberFormat="1" applyFont="1" applyBorder="1" applyAlignment="1">
      <alignment horizontal="right" wrapText="1"/>
    </xf>
    <xf numFmtId="3" fontId="5" fillId="0" borderId="18" xfId="0" applyNumberFormat="1" applyFont="1" applyBorder="1" applyAlignment="1">
      <alignment horizontal="right" wrapText="1"/>
    </xf>
    <xf numFmtId="0" fontId="5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4" xfId="0" applyNumberFormat="1" applyFont="1" applyBorder="1"/>
    <xf numFmtId="3" fontId="5" fillId="0" borderId="39" xfId="0" applyNumberFormat="1" applyFont="1" applyBorder="1" applyAlignment="1">
      <alignment horizontal="right" wrapText="1"/>
    </xf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2" xfId="0" applyFont="1" applyBorder="1"/>
    <xf numFmtId="0" fontId="4" fillId="0" borderId="43" xfId="0" applyFont="1" applyBorder="1"/>
    <xf numFmtId="0" fontId="1" fillId="0" borderId="47" xfId="0" applyFont="1" applyBorder="1"/>
    <xf numFmtId="164" fontId="4" fillId="0" borderId="40" xfId="0" applyNumberFormat="1" applyFont="1" applyBorder="1"/>
    <xf numFmtId="164" fontId="4" fillId="0" borderId="41" xfId="0" applyNumberFormat="1" applyFont="1" applyBorder="1"/>
    <xf numFmtId="164" fontId="4" fillId="0" borderId="42" xfId="0" applyNumberFormat="1" applyFont="1" applyBorder="1"/>
    <xf numFmtId="3" fontId="1" fillId="0" borderId="47" xfId="0" applyNumberFormat="1" applyFont="1" applyBorder="1"/>
    <xf numFmtId="3" fontId="4" fillId="0" borderId="44" xfId="0" applyNumberFormat="1" applyFont="1" applyBorder="1"/>
    <xf numFmtId="3" fontId="4" fillId="0" borderId="45" xfId="0" applyNumberFormat="1" applyFont="1" applyBorder="1"/>
    <xf numFmtId="3" fontId="4" fillId="0" borderId="46" xfId="0" applyNumberFormat="1" applyFont="1" applyBorder="1"/>
    <xf numFmtId="3" fontId="4" fillId="0" borderId="2" xfId="0" applyNumberFormat="1" applyFont="1" applyBorder="1"/>
    <xf numFmtId="0" fontId="5" fillId="0" borderId="39" xfId="0" applyFont="1" applyBorder="1" applyAlignment="1">
      <alignment horizontal="right" wrapText="1"/>
    </xf>
    <xf numFmtId="0" fontId="1" fillId="0" borderId="43" xfId="0" applyFont="1" applyBorder="1"/>
    <xf numFmtId="164" fontId="1" fillId="0" borderId="43" xfId="0" applyNumberFormat="1" applyFont="1" applyBorder="1"/>
    <xf numFmtId="3" fontId="5" fillId="0" borderId="47" xfId="0" applyNumberFormat="1" applyFont="1" applyBorder="1" applyAlignment="1">
      <alignment horizontal="right" wrapText="1"/>
    </xf>
    <xf numFmtId="3" fontId="4" fillId="0" borderId="36" xfId="0" applyNumberFormat="1" applyFont="1" applyBorder="1"/>
    <xf numFmtId="3" fontId="4" fillId="0" borderId="37" xfId="0" applyNumberFormat="1" applyFont="1" applyBorder="1"/>
    <xf numFmtId="3" fontId="4" fillId="0" borderId="38" xfId="0" applyNumberFormat="1" applyFont="1" applyBorder="1"/>
    <xf numFmtId="3" fontId="4" fillId="0" borderId="3" xfId="0" applyNumberFormat="1" applyFont="1" applyBorder="1"/>
    <xf numFmtId="3" fontId="4" fillId="0" borderId="1" xfId="0" applyNumberFormat="1" applyFont="1" applyBorder="1"/>
    <xf numFmtId="164" fontId="4" fillId="0" borderId="48" xfId="0" applyNumberFormat="1" applyFont="1" applyBorder="1"/>
    <xf numFmtId="164" fontId="4" fillId="0" borderId="49" xfId="0" applyNumberFormat="1" applyFont="1" applyBorder="1"/>
    <xf numFmtId="164" fontId="4" fillId="0" borderId="50" xfId="0" applyNumberFormat="1" applyFont="1" applyBorder="1"/>
    <xf numFmtId="0" fontId="4" fillId="0" borderId="51" xfId="0" applyFont="1" applyBorder="1"/>
    <xf numFmtId="0" fontId="1" fillId="0" borderId="51" xfId="0" applyFont="1" applyBorder="1"/>
    <xf numFmtId="164" fontId="1" fillId="0" borderId="51" xfId="0" applyNumberFormat="1" applyFont="1" applyBorder="1"/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S19"/>
  <sheetViews>
    <sheetView tabSelected="1"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5" width="9.140625" hidden="1" customWidth="1"/>
    <col min="86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32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84" t="s">
        <v>30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6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8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80">
        <v>2021</v>
      </c>
      <c r="S8" s="79"/>
      <c r="T8" s="80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80"/>
      <c r="AL8" s="78">
        <v>2019</v>
      </c>
      <c r="AM8" s="79"/>
      <c r="AN8" s="78">
        <v>2020</v>
      </c>
      <c r="AO8" s="79"/>
      <c r="AP8" s="78">
        <v>2021</v>
      </c>
      <c r="AQ8" s="79"/>
      <c r="AR8" s="80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80"/>
      <c r="BJ8" s="78">
        <v>2019</v>
      </c>
      <c r="BK8" s="79"/>
      <c r="BL8" s="78">
        <v>2020</v>
      </c>
      <c r="BM8" s="79"/>
      <c r="BN8" s="78">
        <v>2021</v>
      </c>
      <c r="BO8" s="79"/>
      <c r="BP8" s="80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80"/>
      <c r="CH8" s="78">
        <v>2019</v>
      </c>
      <c r="CI8" s="79"/>
      <c r="CJ8" s="78">
        <v>2020</v>
      </c>
      <c r="CK8" s="79"/>
      <c r="CL8" s="78">
        <v>2021</v>
      </c>
      <c r="CM8" s="79"/>
      <c r="CN8" s="80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26">
        <f>President!B9+Provost!B9+CIO!B9+Libraries!B9+VPAF!B9+VPCM!B9+VPHR!B9+VPSL!B9+VPR!B9+Extension!B9+Agr!B9+Arch!B9+'A&amp;S'!B9+Business!B9+Education!B9+Leadership!B9+Engineering!B9+'Human Ecology'!B9+'Vet Med'!B9+Salina!B9</f>
        <v>157</v>
      </c>
      <c r="C9" s="8">
        <f>B9/B$19</f>
        <v>0.51986754966887416</v>
      </c>
      <c r="D9" s="16">
        <f>President!D9+Provost!D9+CIO!D9+Libraries!D9+VPAF!D9+VPCM!D9+VPHR!D9+VPSL!D9+VPR!D9+Extension!D9+Agr!D9+Arch!D9+'A&amp;S'!D9+Business!D9+Education!D9+Leadership!D9+Engineering!D9+'Human Ecology'!D9+'Vet Med'!D9+Salina!D9</f>
        <v>162</v>
      </c>
      <c r="E9" s="8">
        <f>D9/D$19</f>
        <v>0.49390243902439024</v>
      </c>
      <c r="F9" s="16">
        <f>President!F9+Provost!F9+CIO!F9+Libraries!F9+VPAF!F9+VPCM!F9+VPHR!F9+VPSL!F9+VPR!F9+Extension!F9+Agr!F9+Arch!F9+'A&amp;S'!F9+Business!F9+Education!F9+Leadership!F9+Engineering!F9+'Human Ecology'!F9+'Vet Med'!F9+Salina!F9</f>
        <v>171</v>
      </c>
      <c r="G9" s="8">
        <f>F9/F$19</f>
        <v>0.50741839762611274</v>
      </c>
      <c r="H9" s="16">
        <f>President!H9+Provost!H9+CIO!H9+Libraries!H9+VPAF!H9+VPCM!H9+VPHR!H9+VPSL!H9+VPR!H9+Extension!H9+Agr!H9+Arch!H9+'A&amp;S'!H9+Business!H9+Education!H9+Leadership!H9+Engineering!H9+'Human Ecology'!H9+'Vet Med'!H9+Salina!H9</f>
        <v>176</v>
      </c>
      <c r="I9" s="8">
        <f>H9/H$19</f>
        <v>0.51014492753623186</v>
      </c>
      <c r="J9" s="16">
        <f>President!J9+Provost!J9+CIO!J9+Libraries!J9+VPAF!J9+VPCM!J9+VPHR!J9+VPSL!J9+VPR!J9+Extension!J9+Agr!J9+Arch!J9+'A&amp;S'!J9+Business!J9+Education!J9+Leadership!J9+Engineering!J9+'Human Ecology'!J9+'Vet Med'!J9+Salina!J9</f>
        <v>176</v>
      </c>
      <c r="K9" s="8">
        <f>J9/J$19</f>
        <v>0.51014492753623186</v>
      </c>
      <c r="L9" s="16">
        <f>President!L9+Provost!L9+CIO!L9+Libraries!L9+VPAF!L9+VPCM!L9+VPHR!L9+VPSL!L9+VPR!L9+Extension!L9+Agr!L9+Arch!L9+'A&amp;S'!L9+Business!L9+Education!L9+Leadership!L9+Engineering!L9+'Human Ecology'!L9+'Vet Med'!L9+Salina!L9</f>
        <v>176</v>
      </c>
      <c r="M9" s="8">
        <f t="shared" ref="M9:Q18" si="0">L9/L$19</f>
        <v>0.50142450142450146</v>
      </c>
      <c r="N9" s="67">
        <v>169</v>
      </c>
      <c r="O9" s="8">
        <f t="shared" si="0"/>
        <v>0.49271137026239065</v>
      </c>
      <c r="P9" s="67">
        <v>166</v>
      </c>
      <c r="Q9" s="8">
        <f t="shared" si="0"/>
        <v>0.45355191256830601</v>
      </c>
      <c r="R9" s="67">
        <v>180</v>
      </c>
      <c r="S9" s="45">
        <f>R9/R19</f>
        <v>0.44009779951100242</v>
      </c>
      <c r="T9" s="49">
        <v>188</v>
      </c>
      <c r="U9" s="73">
        <f>T9/T19</f>
        <v>0.44444444444444442</v>
      </c>
      <c r="V9" s="49">
        <v>207</v>
      </c>
      <c r="W9" s="73">
        <f>V9/V19</f>
        <v>0.43949044585987262</v>
      </c>
      <c r="X9" s="49">
        <v>225</v>
      </c>
      <c r="Y9" s="55">
        <f>X9/X19</f>
        <v>0.43352601156069365</v>
      </c>
      <c r="Z9" s="26">
        <f>President!Z9+Provost!Z9+CIO!Z9+Libraries!Z9+VPAF!Z9+VPCM!Z9+VPHR!Z9+VPSL!Z9+VPR!Z9+Extension!Z9+Agr!Z9+Arch!Z9+'A&amp;S'!Z9+Business!Z9+Education!Z9+Leadership!Z9+Engineering!Z9+'Human Ecology'!Z9+'Vet Med'!Z9+Salina!Z9</f>
        <v>484</v>
      </c>
      <c r="AA9" s="8">
        <f>Z9/Z$19</f>
        <v>0.45660377358490567</v>
      </c>
      <c r="AB9" s="16">
        <f>President!AB9+Provost!AB9+CIO!AB9+Libraries!AB9+VPAF!AB9+VPCM!AB9+VPHR!AB9+VPSL!AB9+VPR!AB9+Extension!AB9+Agr!AB9+Arch!AB9+'A&amp;S'!AB9+Business!AB9+Education!AB9+Leadership!AB9+Engineering!AB9+'Human Ecology'!AB9+'Vet Med'!AB9+Salina!AB9</f>
        <v>558</v>
      </c>
      <c r="AC9" s="8">
        <f>AB9/AB$19</f>
        <v>0.44855305466237944</v>
      </c>
      <c r="AD9" s="16">
        <f>President!AD9+Provost!AD9+CIO!AD9+Libraries!AD9+VPAF!AD9+VPCM!AD9+VPHR!AD9+VPSL!AD9+VPR!AD9+Extension!AD9+Agr!AD9+Arch!AD9+'A&amp;S'!AD9+Business!AD9+Education!AD9+Leadership!AD9+Engineering!AD9+'Human Ecology'!AD9+'Vet Med'!AD9+Salina!AD9</f>
        <v>567</v>
      </c>
      <c r="AE9" s="8">
        <f>AD9/AD$19</f>
        <v>0.43514965464313121</v>
      </c>
      <c r="AF9" s="16">
        <f>President!AF9+Provost!AF9+CIO!AF9+Libraries!AF9+VPAF!AF9+VPCM!AF9+VPHR!AF9+VPSL!AF9+VPR!AF9+Extension!AF9+Agr!AF9+Arch!AF9+'A&amp;S'!AF9+Business!AF9+Education!AF9+Leadership!AF9+Engineering!AF9+'Human Ecology'!AF9+'Vet Med'!AF9+Salina!AF9</f>
        <v>564</v>
      </c>
      <c r="AG9" s="8">
        <f>AF9/AF$19</f>
        <v>0.42759666413949959</v>
      </c>
      <c r="AH9" s="16">
        <f>President!AH9+Provost!AH9+CIO!AH9+Libraries!AH9+VPAF!AH9+VPCM!AH9+VPHR!AH9+VPSL!AH9+VPR!AH9+Extension!AH9+Agr!AH9+Arch!AH9+'A&amp;S'!AH9+Business!AH9+Education!AH9+Leadership!AH9+Engineering!AH9+'Human Ecology'!AH9+'Vet Med'!AH9+Salina!AH9</f>
        <v>597</v>
      </c>
      <c r="AI9" s="8">
        <f>AH9/AH$19</f>
        <v>0.42795698924731185</v>
      </c>
      <c r="AJ9" s="16">
        <f>President!AJ9+Provost!AJ9+CIO!AJ9+Libraries!AJ9+VPAF!AJ9+VPCM!AJ9+VPHR!AJ9+VPSL!AJ9+VPR!AJ9+Extension!AJ9+Agr!AJ9+Arch!AJ9+'A&amp;S'!AJ9+Business!AJ9+Education!AJ9+Leadership!AJ9+Engineering!AJ9+'Human Ecology'!AJ9+'Vet Med'!AJ9+Salina!AJ9</f>
        <v>595</v>
      </c>
      <c r="AK9" s="45">
        <f t="shared" ref="AK9:AK18" si="1">AJ9/AJ$19</f>
        <v>0.40421195652173914</v>
      </c>
      <c r="AL9" s="67">
        <v>606</v>
      </c>
      <c r="AM9" s="8">
        <f t="shared" ref="AM9:AM18" si="2">AL9/AL$19</f>
        <v>0.390715667311412</v>
      </c>
      <c r="AN9" s="67">
        <v>571</v>
      </c>
      <c r="AO9" s="8">
        <f t="shared" ref="AO9:AO18" si="3">AN9/AN$19</f>
        <v>0.38503034389750507</v>
      </c>
      <c r="AP9" s="67">
        <v>570</v>
      </c>
      <c r="AQ9" s="45">
        <f>AP9/AP19</f>
        <v>0.38670284938941657</v>
      </c>
      <c r="AR9" s="49">
        <v>543</v>
      </c>
      <c r="AS9" s="73">
        <f>AR9/AR19</f>
        <v>0.35374592833876223</v>
      </c>
      <c r="AT9" s="49">
        <v>567</v>
      </c>
      <c r="AU9" s="73">
        <f>AT9/AT19</f>
        <v>0.34615384615384615</v>
      </c>
      <c r="AV9" s="49">
        <v>662</v>
      </c>
      <c r="AW9" s="55">
        <f>AV9/AV19</f>
        <v>0.33066933066933069</v>
      </c>
      <c r="AX9" s="26">
        <f>President!AX9+Provost!AX9+CIO!AX9+Libraries!AX9+VPAF!AX9+VPCM!AX9+VPHR!AX9+VPSL!AX9+VPR!AX9+Extension!AX9+Agr!AX9+Arch!AX9+'A&amp;S'!AX9+Business!AX9+Education!AX9+Leadership!AX9+Engineering!AX9+'Human Ecology'!AX9+'Vet Med'!AX9+Salina!AX9</f>
        <v>487</v>
      </c>
      <c r="AY9" s="8">
        <f>AX9/AX$19</f>
        <v>0.37751937984496126</v>
      </c>
      <c r="AZ9" s="16">
        <f>President!AZ9+Provost!AZ9+CIO!AZ9+Libraries!AZ9+VPAF!AZ9+VPCM!AZ9+VPHR!AZ9+VPSL!AZ9+VPR!AZ9+Extension!AZ9+Agr!AZ9+Arch!AZ9+'A&amp;S'!AZ9+Business!AZ9+Education!AZ9+Leadership!AZ9+Engineering!AZ9+'Human Ecology'!AZ9+'Vet Med'!AZ9+Salina!AZ9</f>
        <v>563</v>
      </c>
      <c r="BA9" s="8">
        <f>AZ9/AZ$19</f>
        <v>0.39731827805222303</v>
      </c>
      <c r="BB9" s="16">
        <f>President!BB9+Provost!BB9+CIO!BB9+Libraries!BB9+VPAF!BB9+VPCM!BB9+VPHR!BB9+VPSL!BB9+VPR!BB9+Extension!BB9+Agr!BB9+Arch!BB9+'A&amp;S'!BB9+Business!BB9+Education!BB9+Leadership!BB9+Engineering!BB9+'Human Ecology'!BB9+'Vet Med'!BB9+Salina!BB9</f>
        <v>565</v>
      </c>
      <c r="BC9" s="8">
        <f>BB9/BB$19</f>
        <v>0.39929328621908128</v>
      </c>
      <c r="BD9" s="16">
        <f>President!BD9+Provost!BD9+CIO!BD9+Libraries!BD9+VPAF!BD9+VPCM!BD9+VPHR!BD9+VPSL!BD9+VPR!BD9+Extension!BD9+Agr!BD9+Arch!BD9+'A&amp;S'!BD9+Business!BD9+Education!BD9+Leadership!BD9+Engineering!BD9+'Human Ecology'!BD9+'Vet Med'!BD9+Salina!BD9</f>
        <v>555</v>
      </c>
      <c r="BE9" s="8">
        <f>BD9/BD$19</f>
        <v>0.39445628997867804</v>
      </c>
      <c r="BF9" s="16">
        <f>President!BF9+Provost!BF9+CIO!BF9+Libraries!BF9+VPAF!BF9+VPCM!BF9+VPHR!BF9+VPSL!BF9+VPR!BF9+Extension!BF9+Agr!BF9+Arch!BF9+'A&amp;S'!BF9+Business!BF9+Education!BF9+Leadership!BF9+Engineering!BF9+'Human Ecology'!BF9+'Vet Med'!BF9+Salina!BF9</f>
        <v>533</v>
      </c>
      <c r="BG9" s="8">
        <f>BF9/BF$19</f>
        <v>0.39657738095238093</v>
      </c>
      <c r="BH9" s="16">
        <f>President!BH9+Provost!BH9+CIO!BH9+Libraries!BH9+VPAF!BH9+VPCM!BH9+VPHR!BH9+VPSL!BH9+VPR!BH9+Extension!BH9+Agr!BH9+Arch!BH9+'A&amp;S'!BH9+Business!BH9+Education!BH9+Leadership!BH9+Engineering!BH9+'Human Ecology'!BH9+'Vet Med'!BH9+Salina!BH9</f>
        <v>521</v>
      </c>
      <c r="BI9" s="45">
        <f t="shared" ref="BI9:BI18" si="4">BH9/BH$19</f>
        <v>0.40894819466248039</v>
      </c>
      <c r="BJ9" s="67">
        <v>499</v>
      </c>
      <c r="BK9" s="8">
        <f t="shared" ref="BK9:BK18" si="5">BJ9/BJ$19</f>
        <v>0.43054357204486626</v>
      </c>
      <c r="BL9" s="67">
        <v>444</v>
      </c>
      <c r="BM9" s="8">
        <f t="shared" ref="BM9:BM18" si="6">BL9/BL$19</f>
        <v>0.42125237191650855</v>
      </c>
      <c r="BN9" s="67">
        <v>406</v>
      </c>
      <c r="BO9" s="45">
        <f>BN9/BN19</f>
        <v>0.44226579520697168</v>
      </c>
      <c r="BP9" s="49">
        <v>396</v>
      </c>
      <c r="BQ9" s="73">
        <f>BP9/BP19</f>
        <v>0.47199046483909418</v>
      </c>
      <c r="BR9" s="49">
        <v>408</v>
      </c>
      <c r="BS9" s="73">
        <f>BR9/BR19</f>
        <v>0.4975609756097561</v>
      </c>
      <c r="BT9" s="49">
        <v>402</v>
      </c>
      <c r="BU9" s="55">
        <f>BT9/BT19</f>
        <v>0.50821744627054366</v>
      </c>
      <c r="BV9" s="22">
        <f t="shared" ref="BV9:BV18" si="7">B9+Z9+AX9</f>
        <v>1128</v>
      </c>
      <c r="BW9" s="8">
        <f>BV9/BV$19</f>
        <v>0.42533936651583709</v>
      </c>
      <c r="BX9" s="17">
        <f t="shared" ref="BX9:BX18" si="8">D9+AB9+AZ9</f>
        <v>1283</v>
      </c>
      <c r="BY9" s="8">
        <f>BX9/BX$19</f>
        <v>0.42924054867848777</v>
      </c>
      <c r="BZ9" s="17">
        <f t="shared" ref="BZ9:BZ18" si="9">F9+AD9+BB9</f>
        <v>1303</v>
      </c>
      <c r="CA9" s="8">
        <f>BZ9/BZ$19</f>
        <v>0.42651391162029462</v>
      </c>
      <c r="CB9" s="17">
        <f t="shared" ref="CB9:CB18" si="10">H9+AF9+BD9</f>
        <v>1295</v>
      </c>
      <c r="CC9" s="8">
        <f>CB9/CB$19</f>
        <v>0.42168674698795183</v>
      </c>
      <c r="CD9" s="17">
        <f t="shared" ref="CD9:CD18" si="11">J9+AH9+BF9</f>
        <v>1306</v>
      </c>
      <c r="CE9" s="8">
        <f>CD9/CD$19</f>
        <v>0.42347600518806744</v>
      </c>
      <c r="CF9" s="17">
        <f t="shared" ref="CF9:CF18" si="12">L9+AJ9+BH9</f>
        <v>1292</v>
      </c>
      <c r="CG9" s="45">
        <f t="shared" ref="CG9:CG18" si="13">CF9/CF$19</f>
        <v>0.41717791411042943</v>
      </c>
      <c r="CH9" s="59">
        <v>1274</v>
      </c>
      <c r="CI9" s="8">
        <f t="shared" ref="CI9:CI18" si="14">CH9/CH$19</f>
        <v>0.41729446446118573</v>
      </c>
      <c r="CJ9" s="67">
        <v>1181</v>
      </c>
      <c r="CK9" s="8">
        <f t="shared" ref="CK9:CK18" si="15">CJ9/CJ$19</f>
        <v>0.40682053048570443</v>
      </c>
      <c r="CL9" s="67">
        <v>1156</v>
      </c>
      <c r="CM9" s="45">
        <f>CL9/CL19</f>
        <v>0.41270974651910031</v>
      </c>
      <c r="CN9" s="59">
        <v>1127</v>
      </c>
      <c r="CO9" s="73">
        <f>CN9/CN19</f>
        <v>0.40293171254915983</v>
      </c>
      <c r="CP9" s="59">
        <v>1182</v>
      </c>
      <c r="CQ9" s="73">
        <f>CP9/CP19</f>
        <v>0.40355069989757597</v>
      </c>
      <c r="CR9" s="59">
        <v>1289</v>
      </c>
      <c r="CS9" s="55">
        <f>CR9/CR19</f>
        <v>0.38919082125603865</v>
      </c>
    </row>
    <row r="10" spans="1:97" ht="47.25" customHeight="1" thickBot="1" x14ac:dyDescent="0.3">
      <c r="A10" s="29" t="s">
        <v>10</v>
      </c>
      <c r="B10" s="25">
        <f>President!B10+Provost!B10+CIO!B10+Libraries!B10+VPAF!B10+VPCM!B10+VPHR!B10+VPSL!B10+VPR!B10+Extension!B10+Agr!B10+Arch!B10+'A&amp;S'!B10+Business!B10+Education!B10+Leadership!B10+Engineering!B10+'Human Ecology'!B10+'Vet Med'!B10+Salina!B10</f>
        <v>145</v>
      </c>
      <c r="C10" s="7">
        <f t="shared" ref="C10:E18" si="16">B10/B$19</f>
        <v>0.48013245033112584</v>
      </c>
      <c r="D10" s="14">
        <f>President!D10+Provost!D10+CIO!D10+Libraries!D10+VPAF!D10+VPCM!D10+VPHR!D10+VPSL!D10+VPR!D10+Extension!D10+Agr!D10+Arch!D10+'A&amp;S'!D10+Business!D10+Education!D10+Leadership!D10+Engineering!D10+'Human Ecology'!D10+'Vet Med'!D10+Salina!D10</f>
        <v>166</v>
      </c>
      <c r="E10" s="7">
        <f t="shared" si="16"/>
        <v>0.50609756097560976</v>
      </c>
      <c r="F10" s="14">
        <f>President!F10+Provost!F10+CIO!F10+Libraries!F10+VPAF!F10+VPCM!F10+VPHR!F10+VPSL!F10+VPR!F10+Extension!F10+Agr!F10+Arch!F10+'A&amp;S'!F10+Business!F10+Education!F10+Leadership!F10+Engineering!F10+'Human Ecology'!F10+'Vet Med'!F10+Salina!F10</f>
        <v>166</v>
      </c>
      <c r="G10" s="7">
        <f t="shared" ref="G10" si="17">F10/F$19</f>
        <v>0.49258160237388726</v>
      </c>
      <c r="H10" s="14">
        <f>President!H10+Provost!H10+CIO!H10+Libraries!H10+VPAF!H10+VPCM!H10+VPHR!H10+VPSL!H10+VPR!H10+Extension!H10+Agr!H10+Arch!H10+'A&amp;S'!H10+Business!H10+Education!H10+Leadership!H10+Engineering!H10+'Human Ecology'!H10+'Vet Med'!H10+Salina!H10</f>
        <v>169</v>
      </c>
      <c r="I10" s="7">
        <f t="shared" ref="I10" si="18">H10/H$19</f>
        <v>0.48985507246376814</v>
      </c>
      <c r="J10" s="14">
        <f>President!J10+Provost!J10+CIO!J10+Libraries!J10+VPAF!J10+VPCM!J10+VPHR!J10+VPSL!J10+VPR!J10+Extension!J10+Agr!J10+Arch!J10+'A&amp;S'!J10+Business!J10+Education!J10+Leadership!J10+Engineering!J10+'Human Ecology'!J10+'Vet Med'!J10+Salina!J10</f>
        <v>169</v>
      </c>
      <c r="K10" s="7">
        <f t="shared" ref="K10" si="19">J10/J$19</f>
        <v>0.48985507246376814</v>
      </c>
      <c r="L10" s="14">
        <f>President!L10+Provost!L10+CIO!L10+Libraries!L10+VPAF!L10+VPCM!L10+VPHR!L10+VPSL!L10+VPR!L10+Extension!L10+Agr!L10+Arch!L10+'A&amp;S'!L10+Business!L10+Education!L10+Leadership!L10+Engineering!L10+'Human Ecology'!L10+'Vet Med'!L10+Salina!L10</f>
        <v>175</v>
      </c>
      <c r="M10" s="7">
        <f t="shared" si="0"/>
        <v>0.4985754985754986</v>
      </c>
      <c r="N10" s="68">
        <v>174</v>
      </c>
      <c r="O10" s="7">
        <f t="shared" si="0"/>
        <v>0.50728862973760935</v>
      </c>
      <c r="P10" s="68">
        <v>200</v>
      </c>
      <c r="Q10" s="7">
        <f t="shared" si="0"/>
        <v>0.54644808743169404</v>
      </c>
      <c r="R10" s="68">
        <v>229</v>
      </c>
      <c r="S10" s="46">
        <f>R10/R19</f>
        <v>0.55990220048899753</v>
      </c>
      <c r="T10" s="50">
        <v>235</v>
      </c>
      <c r="U10" s="72">
        <f>T10/T19</f>
        <v>0.55555555555555558</v>
      </c>
      <c r="V10" s="50">
        <v>264</v>
      </c>
      <c r="W10" s="72">
        <f>V10/V19</f>
        <v>0.56050955414012738</v>
      </c>
      <c r="X10" s="50">
        <v>294</v>
      </c>
      <c r="Y10" s="56">
        <f>X10/X19</f>
        <v>0.56647398843930641</v>
      </c>
      <c r="Z10" s="25">
        <f>President!Z10+Provost!Z10+CIO!Z10+Libraries!Z10+VPAF!Z10+VPCM!Z10+VPHR!Z10+VPSL!Z10+VPR!Z10+Extension!Z10+Agr!Z10+Arch!Z10+'A&amp;S'!Z10+Business!Z10+Education!Z10+Leadership!Z10+Engineering!Z10+'Human Ecology'!Z10+'Vet Med'!Z10+Salina!Z10</f>
        <v>576</v>
      </c>
      <c r="AA10" s="7">
        <f t="shared" ref="AA10" si="20">Z10/Z$19</f>
        <v>0.54339622641509433</v>
      </c>
      <c r="AB10" s="14">
        <f>President!AB10+Provost!AB10+CIO!AB10+Libraries!AB10+VPAF!AB10+VPCM!AB10+VPHR!AB10+VPSL!AB10+VPR!AB10+Extension!AB10+Agr!AB10+Arch!AB10+'A&amp;S'!AB10+Business!AB10+Education!AB10+Leadership!AB10+Engineering!AB10+'Human Ecology'!AB10+'Vet Med'!AB10+Salina!AB10</f>
        <v>686</v>
      </c>
      <c r="AC10" s="7">
        <f t="shared" ref="AC10" si="21">AB10/AB$19</f>
        <v>0.55144694533762062</v>
      </c>
      <c r="AD10" s="14">
        <f>President!AD10+Provost!AD10+CIO!AD10+Libraries!AD10+VPAF!AD10+VPCM!AD10+VPHR!AD10+VPSL!AD10+VPR!AD10+Extension!AD10+Agr!AD10+Arch!AD10+'A&amp;S'!AD10+Business!AD10+Education!AD10+Leadership!AD10+Engineering!AD10+'Human Ecology'!AD10+'Vet Med'!AD10+Salina!AD10</f>
        <v>736</v>
      </c>
      <c r="AE10" s="7">
        <f t="shared" ref="AE10" si="22">AD10/AD$19</f>
        <v>0.56485034535686873</v>
      </c>
      <c r="AF10" s="14">
        <f>President!AF10+Provost!AF10+CIO!AF10+Libraries!AF10+VPAF!AF10+VPCM!AF10+VPHR!AF10+VPSL!AF10+VPR!AF10+Extension!AF10+Agr!AF10+Arch!AF10+'A&amp;S'!AF10+Business!AF10+Education!AF10+Leadership!AF10+Engineering!AF10+'Human Ecology'!AF10+'Vet Med'!AF10+Salina!AF10</f>
        <v>755</v>
      </c>
      <c r="AG10" s="7">
        <f t="shared" ref="AG10" si="23">AF10/AF$19</f>
        <v>0.57240333586050041</v>
      </c>
      <c r="AH10" s="14">
        <f>President!AH10+Provost!AH10+CIO!AH10+Libraries!AH10+VPAF!AH10+VPCM!AH10+VPHR!AH10+VPSL!AH10+VPR!AH10+Extension!AH10+Agr!AH10+Arch!AH10+'A&amp;S'!AH10+Business!AH10+Education!AH10+Leadership!AH10+Engineering!AH10+'Human Ecology'!AH10+'Vet Med'!AH10+Salina!AH10</f>
        <v>798</v>
      </c>
      <c r="AI10" s="7">
        <f t="shared" ref="AI10" si="24">AH10/AH$19</f>
        <v>0.57204301075268815</v>
      </c>
      <c r="AJ10" s="14">
        <f>President!AJ10+Provost!AJ10+CIO!AJ10+Libraries!AJ10+VPAF!AJ10+VPCM!AJ10+VPHR!AJ10+VPSL!AJ10+VPR!AJ10+Extension!AJ10+Agr!AJ10+Arch!AJ10+'A&amp;S'!AJ10+Business!AJ10+Education!AJ10+Leadership!AJ10+Engineering!AJ10+'Human Ecology'!AJ10+'Vet Med'!AJ10+Salina!AJ10</f>
        <v>877</v>
      </c>
      <c r="AK10" s="46">
        <f t="shared" si="1"/>
        <v>0.59578804347826086</v>
      </c>
      <c r="AL10" s="68">
        <v>945</v>
      </c>
      <c r="AM10" s="7">
        <f t="shared" si="2"/>
        <v>0.60928433268858806</v>
      </c>
      <c r="AN10" s="68">
        <v>912</v>
      </c>
      <c r="AO10" s="7">
        <f t="shared" si="3"/>
        <v>0.61496965610249499</v>
      </c>
      <c r="AP10" s="68">
        <v>904</v>
      </c>
      <c r="AQ10" s="46">
        <f>AP10/AP19</f>
        <v>0.61329715061058343</v>
      </c>
      <c r="AR10" s="50">
        <v>992</v>
      </c>
      <c r="AS10" s="72">
        <f>AR10/AR19</f>
        <v>0.64625407166123783</v>
      </c>
      <c r="AT10" s="50">
        <v>1071</v>
      </c>
      <c r="AU10" s="72">
        <f>AT10/AT19</f>
        <v>0.65384615384615385</v>
      </c>
      <c r="AV10" s="50">
        <v>1340</v>
      </c>
      <c r="AW10" s="56">
        <f>AV10/AV19</f>
        <v>0.66933066933066931</v>
      </c>
      <c r="AX10" s="25">
        <f>President!AX10+Provost!AX10+CIO!AX10+Libraries!AX10+VPAF!AX10+VPCM!AX10+VPHR!AX10+VPSL!AX10+VPR!AX10+Extension!AX10+Agr!AX10+Arch!AX10+'A&amp;S'!AX10+Business!AX10+Education!AX10+Leadership!AX10+Engineering!AX10+'Human Ecology'!AX10+'Vet Med'!AX10+Salina!AX10</f>
        <v>803</v>
      </c>
      <c r="AY10" s="7">
        <f t="shared" ref="AY10" si="25">AX10/AX$19</f>
        <v>0.6224806201550388</v>
      </c>
      <c r="AZ10" s="14">
        <f>President!AZ10+Provost!AZ10+CIO!AZ10+Libraries!AZ10+VPAF!AZ10+VPCM!AZ10+VPHR!AZ10+VPSL!AZ10+VPR!AZ10+Extension!AZ10+Agr!AZ10+Arch!AZ10+'A&amp;S'!AZ10+Business!AZ10+Education!AZ10+Leadership!AZ10+Engineering!AZ10+'Human Ecology'!AZ10+'Vet Med'!AZ10+Salina!AZ10</f>
        <v>854</v>
      </c>
      <c r="BA10" s="7">
        <f t="shared" ref="BA10" si="26">AZ10/AZ$19</f>
        <v>0.60268172194777703</v>
      </c>
      <c r="BB10" s="14">
        <f>President!BB10+Provost!BB10+CIO!BB10+Libraries!BB10+VPAF!BB10+VPCM!BB10+VPHR!BB10+VPSL!BB10+VPR!BB10+Extension!BB10+Agr!BB10+Arch!BB10+'A&amp;S'!BB10+Business!BB10+Education!BB10+Leadership!BB10+Engineering!BB10+'Human Ecology'!BB10+'Vet Med'!BB10+Salina!BB10</f>
        <v>850</v>
      </c>
      <c r="BC10" s="7">
        <f t="shared" ref="BC10" si="27">BB10/BB$19</f>
        <v>0.60070671378091878</v>
      </c>
      <c r="BD10" s="14">
        <f>President!BD10+Provost!BD10+CIO!BD10+Libraries!BD10+VPAF!BD10+VPCM!BD10+VPHR!BD10+VPSL!BD10+VPR!BD10+Extension!BD10+Agr!BD10+Arch!BD10+'A&amp;S'!BD10+Business!BD10+Education!BD10+Leadership!BD10+Engineering!BD10+'Human Ecology'!BD10+'Vet Med'!BD10+Salina!BD10</f>
        <v>852</v>
      </c>
      <c r="BE10" s="7">
        <f t="shared" ref="BE10" si="28">BD10/BD$19</f>
        <v>0.60554371002132201</v>
      </c>
      <c r="BF10" s="14">
        <f>President!BF10+Provost!BF10+CIO!BF10+Libraries!BF10+VPAF!BF10+VPCM!BF10+VPHR!BF10+VPSL!BF10+VPR!BF10+Extension!BF10+Agr!BF10+Arch!BF10+'A&amp;S'!BF10+Business!BF10+Education!BF10+Leadership!BF10+Engineering!BF10+'Human Ecology'!BF10+'Vet Med'!BF10+Salina!BF10</f>
        <v>811</v>
      </c>
      <c r="BG10" s="7">
        <f t="shared" ref="BG10" si="29">BF10/BF$19</f>
        <v>0.60342261904761907</v>
      </c>
      <c r="BH10" s="14">
        <f>President!BH10+Provost!BH10+CIO!BH10+Libraries!BH10+VPAF!BH10+VPCM!BH10+VPHR!BH10+VPSL!BH10+VPR!BH10+Extension!BH10+Agr!BH10+Arch!BH10+'A&amp;S'!BH10+Business!BH10+Education!BH10+Leadership!BH10+Engineering!BH10+'Human Ecology'!BH10+'Vet Med'!BH10+Salina!BH10</f>
        <v>753</v>
      </c>
      <c r="BI10" s="46">
        <f t="shared" si="4"/>
        <v>0.59105180533751966</v>
      </c>
      <c r="BJ10" s="68">
        <v>660</v>
      </c>
      <c r="BK10" s="7">
        <f t="shared" si="5"/>
        <v>0.56945642795513374</v>
      </c>
      <c r="BL10" s="68">
        <v>610</v>
      </c>
      <c r="BM10" s="7">
        <f t="shared" si="6"/>
        <v>0.57874762808349145</v>
      </c>
      <c r="BN10" s="68">
        <v>512</v>
      </c>
      <c r="BO10" s="46">
        <f>BN10/BN19</f>
        <v>0.55773420479302838</v>
      </c>
      <c r="BP10" s="50">
        <v>443</v>
      </c>
      <c r="BQ10" s="72">
        <f>BP10/BP19</f>
        <v>0.52800953516090587</v>
      </c>
      <c r="BR10" s="50">
        <v>412</v>
      </c>
      <c r="BS10" s="72">
        <f>BR10/BR19</f>
        <v>0.5024390243902439</v>
      </c>
      <c r="BT10" s="50">
        <v>389</v>
      </c>
      <c r="BU10" s="56">
        <f>BT10/BT19</f>
        <v>0.4917825537294564</v>
      </c>
      <c r="BV10" s="20">
        <f t="shared" si="7"/>
        <v>1524</v>
      </c>
      <c r="BW10" s="7">
        <f t="shared" ref="BW10" si="30">BV10/BV$19</f>
        <v>0.57466063348416285</v>
      </c>
      <c r="BX10" s="15">
        <f t="shared" si="8"/>
        <v>1706</v>
      </c>
      <c r="BY10" s="7">
        <f t="shared" ref="BY10" si="31">BX10/BX$19</f>
        <v>0.57075945132151218</v>
      </c>
      <c r="BZ10" s="15">
        <f t="shared" si="9"/>
        <v>1752</v>
      </c>
      <c r="CA10" s="7">
        <f t="shared" ref="CA10" si="32">BZ10/BZ$19</f>
        <v>0.57348608837970538</v>
      </c>
      <c r="CB10" s="15">
        <f t="shared" si="10"/>
        <v>1776</v>
      </c>
      <c r="CC10" s="7">
        <f t="shared" ref="CC10" si="33">CB10/CB$19</f>
        <v>0.57831325301204817</v>
      </c>
      <c r="CD10" s="15">
        <f t="shared" si="11"/>
        <v>1778</v>
      </c>
      <c r="CE10" s="7">
        <f t="shared" ref="CE10" si="34">CD10/CD$19</f>
        <v>0.57652399481193251</v>
      </c>
      <c r="CF10" s="15">
        <f t="shared" si="12"/>
        <v>1805</v>
      </c>
      <c r="CG10" s="46">
        <f t="shared" si="13"/>
        <v>0.58282208588957052</v>
      </c>
      <c r="CH10" s="70">
        <v>1779</v>
      </c>
      <c r="CI10" s="7">
        <f t="shared" si="14"/>
        <v>0.58270553553881432</v>
      </c>
      <c r="CJ10" s="68">
        <v>1722</v>
      </c>
      <c r="CK10" s="7">
        <f t="shared" si="15"/>
        <v>0.59317946951429557</v>
      </c>
      <c r="CL10" s="68">
        <v>1645</v>
      </c>
      <c r="CM10" s="46">
        <f>CL10/CL19</f>
        <v>0.58729025348089969</v>
      </c>
      <c r="CN10" s="60">
        <v>1670</v>
      </c>
      <c r="CO10" s="72">
        <f>CN10/CN19</f>
        <v>0.59706828745084017</v>
      </c>
      <c r="CP10" s="60">
        <v>1747</v>
      </c>
      <c r="CQ10" s="72">
        <f>CP10/CP19</f>
        <v>0.59644930010242403</v>
      </c>
      <c r="CR10" s="60">
        <v>2023</v>
      </c>
      <c r="CS10" s="56">
        <f>CR10/CR19</f>
        <v>0.61080917874396135</v>
      </c>
    </row>
    <row r="11" spans="1:97" ht="47.25" customHeight="1" thickTop="1" x14ac:dyDescent="0.25">
      <c r="A11" s="30" t="s">
        <v>0</v>
      </c>
      <c r="B11" s="26">
        <f>President!B11+Provost!B11+CIO!B11+Libraries!B11+VPAF!B11+VPCM!B11+VPHR!B11+VPSL!B11+VPR!B11+Extension!B11+Agr!B11+Arch!B11+'A&amp;S'!B11+Business!B11+Education!B11+Leadership!B11+Engineering!B11+'Human Ecology'!B11+'Vet Med'!B11+Salina!B11</f>
        <v>15</v>
      </c>
      <c r="C11" s="8">
        <f t="shared" si="16"/>
        <v>4.9668874172185427E-2</v>
      </c>
      <c r="D11" s="16">
        <f>President!D11+Provost!D11+CIO!D11+Libraries!D11+VPAF!D11+VPCM!D11+VPHR!D11+VPSL!D11+VPR!D11+Extension!D11+Agr!D11+Arch!D11+'A&amp;S'!D11+Business!D11+Education!D11+Leadership!D11+Engineering!D11+'Human Ecology'!D11+'Vet Med'!D11+Salina!D11</f>
        <v>19</v>
      </c>
      <c r="E11" s="8">
        <f t="shared" si="16"/>
        <v>5.7926829268292686E-2</v>
      </c>
      <c r="F11" s="16">
        <f>President!F11+Provost!F11+CIO!F11+Libraries!F11+VPAF!F11+VPCM!F11+VPHR!F11+VPSL!F11+VPR!F11+Extension!F11+Agr!F11+Arch!F11+'A&amp;S'!F11+Business!F11+Education!F11+Leadership!F11+Engineering!F11+'Human Ecology'!F11+'Vet Med'!F11+Salina!F11</f>
        <v>19</v>
      </c>
      <c r="G11" s="8">
        <f t="shared" ref="G11" si="35">F11/F$19</f>
        <v>5.637982195845697E-2</v>
      </c>
      <c r="H11" s="16">
        <f>President!H11+Provost!H11+CIO!H11+Libraries!H11+VPAF!H11+VPCM!H11+VPHR!H11+VPSL!H11+VPR!H11+Extension!H11+Agr!H11+Arch!H11+'A&amp;S'!H11+Business!H11+Education!H11+Leadership!H11+Engineering!H11+'Human Ecology'!H11+'Vet Med'!H11+Salina!H11</f>
        <v>17</v>
      </c>
      <c r="I11" s="8">
        <f t="shared" ref="I11" si="36">H11/H$19</f>
        <v>4.9275362318840582E-2</v>
      </c>
      <c r="J11" s="16">
        <f>President!J11+Provost!J11+CIO!J11+Libraries!J11+VPAF!J11+VPCM!J11+VPHR!J11+VPSL!J11+VPR!J11+Extension!J11+Agr!J11+Arch!J11+'A&amp;S'!J11+Business!J11+Education!J11+Leadership!J11+Engineering!J11+'Human Ecology'!J11+'Vet Med'!J11+Salina!J11</f>
        <v>16</v>
      </c>
      <c r="K11" s="8">
        <f t="shared" ref="K11" si="37">J11/J$19</f>
        <v>4.6376811594202899E-2</v>
      </c>
      <c r="L11" s="16">
        <f>President!L11+Provost!L11+CIO!L11+Libraries!L11+VPAF!L11+VPCM!L11+VPHR!L11+VPSL!L11+VPR!L11+Extension!L11+Agr!L11+Arch!L11+'A&amp;S'!L11+Business!L11+Education!L11+Leadership!L11+Engineering!L11+'Human Ecology'!L11+'Vet Med'!L11+Salina!L11</f>
        <v>16</v>
      </c>
      <c r="M11" s="8">
        <f t="shared" si="0"/>
        <v>4.5584045584045586E-2</v>
      </c>
      <c r="N11" s="67">
        <v>17</v>
      </c>
      <c r="O11" s="8">
        <f t="shared" si="0"/>
        <v>4.9562682215743441E-2</v>
      </c>
      <c r="P11" s="67">
        <v>17</v>
      </c>
      <c r="Q11" s="8">
        <f t="shared" si="0"/>
        <v>4.6448087431693992E-2</v>
      </c>
      <c r="R11" s="67">
        <v>19</v>
      </c>
      <c r="S11" s="45">
        <f>R11/R19</f>
        <v>4.6454767726161368E-2</v>
      </c>
      <c r="T11" s="51">
        <v>22</v>
      </c>
      <c r="U11" s="74">
        <f>T11/T19</f>
        <v>5.2009456264775412E-2</v>
      </c>
      <c r="V11" s="51">
        <v>20</v>
      </c>
      <c r="W11" s="74">
        <f>V11/V19</f>
        <v>4.2462845010615709E-2</v>
      </c>
      <c r="X11" s="51">
        <v>22</v>
      </c>
      <c r="Y11" s="57">
        <f>X11/X19</f>
        <v>4.238921001926782E-2</v>
      </c>
      <c r="Z11" s="26">
        <f>President!Z11+Provost!Z11+CIO!Z11+Libraries!Z11+VPAF!Z11+VPCM!Z11+VPHR!Z11+VPSL!Z11+VPR!Z11+Extension!Z11+Agr!Z11+Arch!Z11+'A&amp;S'!Z11+Business!Z11+Education!Z11+Leadership!Z11+Engineering!Z11+'Human Ecology'!Z11+'Vet Med'!Z11+Salina!Z11</f>
        <v>23</v>
      </c>
      <c r="AA11" s="8">
        <f t="shared" ref="AA11" si="38">Z11/Z$19</f>
        <v>2.1698113207547168E-2</v>
      </c>
      <c r="AB11" s="16">
        <f>President!AB11+Provost!AB11+CIO!AB11+Libraries!AB11+VPAF!AB11+VPCM!AB11+VPHR!AB11+VPSL!AB11+VPR!AB11+Extension!AB11+Agr!AB11+Arch!AB11+'A&amp;S'!AB11+Business!AB11+Education!AB11+Leadership!AB11+Engineering!AB11+'Human Ecology'!AB11+'Vet Med'!AB11+Salina!AB11</f>
        <v>45</v>
      </c>
      <c r="AC11" s="8">
        <f t="shared" ref="AC11" si="39">AB11/AB$19</f>
        <v>3.6173633440514469E-2</v>
      </c>
      <c r="AD11" s="16">
        <f>President!AD11+Provost!AD11+CIO!AD11+Libraries!AD11+VPAF!AD11+VPCM!AD11+VPHR!AD11+VPSL!AD11+VPR!AD11+Extension!AD11+Agr!AD11+Arch!AD11+'A&amp;S'!AD11+Business!AD11+Education!AD11+Leadership!AD11+Engineering!AD11+'Human Ecology'!AD11+'Vet Med'!AD11+Salina!AD11</f>
        <v>49</v>
      </c>
      <c r="AE11" s="8">
        <f t="shared" ref="AE11" si="40">AD11/AD$19</f>
        <v>3.760552570990023E-2</v>
      </c>
      <c r="AF11" s="16">
        <f>President!AF11+Provost!AF11+CIO!AF11+Libraries!AF11+VPAF!AF11+VPCM!AF11+VPHR!AF11+VPSL!AF11+VPR!AF11+Extension!AF11+Agr!AF11+Arch!AF11+'A&amp;S'!AF11+Business!AF11+Education!AF11+Leadership!AF11+Engineering!AF11+'Human Ecology'!AF11+'Vet Med'!AF11+Salina!AF11</f>
        <v>42</v>
      </c>
      <c r="AG11" s="8">
        <f t="shared" ref="AG11" si="41">AF11/AF$19</f>
        <v>3.1842304776345719E-2</v>
      </c>
      <c r="AH11" s="16">
        <f>President!AH11+Provost!AH11+CIO!AH11+Libraries!AH11+VPAF!AH11+VPCM!AH11+VPHR!AH11+VPSL!AH11+VPR!AH11+Extension!AH11+Agr!AH11+Arch!AH11+'A&amp;S'!AH11+Business!AH11+Education!AH11+Leadership!AH11+Engineering!AH11+'Human Ecology'!AH11+'Vet Med'!AH11+Salina!AH11</f>
        <v>50</v>
      </c>
      <c r="AI11" s="8">
        <f t="shared" ref="AI11" si="42">AH11/AH$19</f>
        <v>3.5842293906810034E-2</v>
      </c>
      <c r="AJ11" s="16">
        <f>President!AJ11+Provost!AJ11+CIO!AJ11+Libraries!AJ11+VPAF!AJ11+VPCM!AJ11+VPHR!AJ11+VPSL!AJ11+VPR!AJ11+Extension!AJ11+Agr!AJ11+Arch!AJ11+'A&amp;S'!AJ11+Business!AJ11+Education!AJ11+Leadership!AJ11+Engineering!AJ11+'Human Ecology'!AJ11+'Vet Med'!AJ11+Salina!AJ11</f>
        <v>53</v>
      </c>
      <c r="AK11" s="45">
        <f t="shared" si="1"/>
        <v>3.6005434782608696E-2</v>
      </c>
      <c r="AL11" s="67">
        <v>44</v>
      </c>
      <c r="AM11" s="8">
        <f t="shared" si="2"/>
        <v>2.8368794326241134E-2</v>
      </c>
      <c r="AN11" s="67">
        <v>39</v>
      </c>
      <c r="AO11" s="8">
        <f t="shared" si="3"/>
        <v>2.6298044504383007E-2</v>
      </c>
      <c r="AP11" s="67">
        <v>38</v>
      </c>
      <c r="AQ11" s="45">
        <f>AP11/AP19</f>
        <v>2.5780189959294438E-2</v>
      </c>
      <c r="AR11" s="51">
        <v>39</v>
      </c>
      <c r="AS11" s="74">
        <f>AR11/AR19</f>
        <v>2.5407166123778503E-2</v>
      </c>
      <c r="AT11" s="51">
        <v>37</v>
      </c>
      <c r="AU11" s="74">
        <f>AT11/AT19</f>
        <v>2.2588522588522588E-2</v>
      </c>
      <c r="AV11" s="51">
        <v>43</v>
      </c>
      <c r="AW11" s="57">
        <f>AV11/AV19</f>
        <v>2.147852147852148E-2</v>
      </c>
      <c r="AX11" s="26">
        <f>President!AX11+Provost!AX11+CIO!AX11+Libraries!AX11+VPAF!AX11+VPCM!AX11+VPHR!AX11+VPSL!AX11+VPR!AX11+Extension!AX11+Agr!AX11+Arch!AX11+'A&amp;S'!AX11+Business!AX11+Education!AX11+Leadership!AX11+Engineering!AX11+'Human Ecology'!AX11+'Vet Med'!AX11+Salina!AX11</f>
        <v>66</v>
      </c>
      <c r="AY11" s="8">
        <f t="shared" ref="AY11" si="43">AX11/AX$19</f>
        <v>5.1162790697674418E-2</v>
      </c>
      <c r="AZ11" s="16">
        <f>President!AZ11+Provost!AZ11+CIO!AZ11+Libraries!AZ11+VPAF!AZ11+VPCM!AZ11+VPHR!AZ11+VPSL!AZ11+VPR!AZ11+Extension!AZ11+Agr!AZ11+Arch!AZ11+'A&amp;S'!AZ11+Business!AZ11+Education!AZ11+Leadership!AZ11+Engineering!AZ11+'Human Ecology'!AZ11+'Vet Med'!AZ11+Salina!AZ11</f>
        <v>65</v>
      </c>
      <c r="BA11" s="8">
        <f t="shared" ref="BA11" si="44">AZ11/AZ$19</f>
        <v>4.5871559633027525E-2</v>
      </c>
      <c r="BB11" s="16">
        <f>President!BB11+Provost!BB11+CIO!BB11+Libraries!BB11+VPAF!BB11+VPCM!BB11+VPHR!BB11+VPSL!BB11+VPR!BB11+Extension!BB11+Agr!BB11+Arch!BB11+'A&amp;S'!BB11+Business!BB11+Education!BB11+Leadership!BB11+Engineering!BB11+'Human Ecology'!BB11+'Vet Med'!BB11+Salina!BB11</f>
        <v>70</v>
      </c>
      <c r="BC11" s="8">
        <f t="shared" ref="BC11" si="45">BB11/BB$19</f>
        <v>4.9469964664310952E-2</v>
      </c>
      <c r="BD11" s="16">
        <f>President!BD11+Provost!BD11+CIO!BD11+Libraries!BD11+VPAF!BD11+VPCM!BD11+VPHR!BD11+VPSL!BD11+VPR!BD11+Extension!BD11+Agr!BD11+Arch!BD11+'A&amp;S'!BD11+Business!BD11+Education!BD11+Leadership!BD11+Engineering!BD11+'Human Ecology'!BD11+'Vet Med'!BD11+Salina!BD11</f>
        <v>75</v>
      </c>
      <c r="BE11" s="8">
        <f t="shared" ref="BE11" si="46">BD11/BD$19</f>
        <v>5.3304904051172705E-2</v>
      </c>
      <c r="BF11" s="16">
        <f>President!BF11+Provost!BF11+CIO!BF11+Libraries!BF11+VPAF!BF11+VPCM!BF11+VPHR!BF11+VPSL!BF11+VPR!BF11+Extension!BF11+Agr!BF11+Arch!BF11+'A&amp;S'!BF11+Business!BF11+Education!BF11+Leadership!BF11+Engineering!BF11+'Human Ecology'!BF11+'Vet Med'!BF11+Salina!BF11</f>
        <v>66</v>
      </c>
      <c r="BG11" s="8">
        <f t="shared" ref="BG11" si="47">BF11/BF$19</f>
        <v>4.9107142857142856E-2</v>
      </c>
      <c r="BH11" s="16">
        <f>President!BH11+Provost!BH11+CIO!BH11+Libraries!BH11+VPAF!BH11+VPCM!BH11+VPHR!BH11+VPSL!BH11+VPR!BH11+Extension!BH11+Agr!BH11+Arch!BH11+'A&amp;S'!BH11+Business!BH11+Education!BH11+Leadership!BH11+Engineering!BH11+'Human Ecology'!BH11+'Vet Med'!BH11+Salina!BH11</f>
        <v>62</v>
      </c>
      <c r="BI11" s="45">
        <f t="shared" si="4"/>
        <v>4.8665620094191522E-2</v>
      </c>
      <c r="BJ11" s="67">
        <v>64</v>
      </c>
      <c r="BK11" s="8">
        <f t="shared" si="5"/>
        <v>5.5220017256255395E-2</v>
      </c>
      <c r="BL11" s="67">
        <v>60</v>
      </c>
      <c r="BM11" s="8">
        <f t="shared" si="6"/>
        <v>5.6925996204933584E-2</v>
      </c>
      <c r="BN11" s="67">
        <v>55</v>
      </c>
      <c r="BO11" s="45">
        <f>BN11/BN19</f>
        <v>5.9912854030501089E-2</v>
      </c>
      <c r="BP11" s="51">
        <v>40</v>
      </c>
      <c r="BQ11" s="74">
        <f>BP11/BP19</f>
        <v>4.7675804529201428E-2</v>
      </c>
      <c r="BR11" s="51">
        <v>42</v>
      </c>
      <c r="BS11" s="74">
        <f>BR11/BR19</f>
        <v>5.1219512195121948E-2</v>
      </c>
      <c r="BT11" s="51">
        <v>43</v>
      </c>
      <c r="BU11" s="57">
        <f>BT11/BT19</f>
        <v>5.4361567635903919E-2</v>
      </c>
      <c r="BV11" s="22">
        <f t="shared" si="7"/>
        <v>104</v>
      </c>
      <c r="BW11" s="8">
        <f t="shared" ref="BW11" si="48">BV11/BV$19</f>
        <v>3.9215686274509803E-2</v>
      </c>
      <c r="BX11" s="17">
        <f t="shared" si="8"/>
        <v>129</v>
      </c>
      <c r="BY11" s="8">
        <f t="shared" ref="BY11" si="49">BX11/BX$19</f>
        <v>4.3158246905319504E-2</v>
      </c>
      <c r="BZ11" s="17">
        <f t="shared" si="9"/>
        <v>138</v>
      </c>
      <c r="CA11" s="8">
        <f t="shared" ref="CA11" si="50">BZ11/BZ$19</f>
        <v>4.5171849427168578E-2</v>
      </c>
      <c r="CB11" s="17">
        <f t="shared" si="10"/>
        <v>134</v>
      </c>
      <c r="CC11" s="8">
        <f t="shared" ref="CC11" si="51">CB11/CB$19</f>
        <v>4.3633995441224357E-2</v>
      </c>
      <c r="CD11" s="17">
        <f t="shared" si="11"/>
        <v>132</v>
      </c>
      <c r="CE11" s="8">
        <f t="shared" ref="CE11" si="52">CD11/CD$19</f>
        <v>4.2801556420233464E-2</v>
      </c>
      <c r="CF11" s="17">
        <f t="shared" si="12"/>
        <v>131</v>
      </c>
      <c r="CG11" s="45">
        <f t="shared" si="13"/>
        <v>4.229899903132063E-2</v>
      </c>
      <c r="CH11" s="71">
        <v>125</v>
      </c>
      <c r="CI11" s="8">
        <f t="shared" si="14"/>
        <v>4.0943334425155582E-2</v>
      </c>
      <c r="CJ11" s="67">
        <v>116</v>
      </c>
      <c r="CK11" s="8">
        <f t="shared" si="15"/>
        <v>3.9958663451601789E-2</v>
      </c>
      <c r="CL11" s="67">
        <v>112</v>
      </c>
      <c r="CM11" s="45">
        <f>CL11/CL19</f>
        <v>3.9985719385933594E-2</v>
      </c>
      <c r="CN11" s="61">
        <v>101</v>
      </c>
      <c r="CO11" s="74">
        <f>CN11/CN19</f>
        <v>3.6110117983553805E-2</v>
      </c>
      <c r="CP11" s="61">
        <v>99</v>
      </c>
      <c r="CQ11" s="74">
        <f>CP11/CP19</f>
        <v>3.3799931717309661E-2</v>
      </c>
      <c r="CR11" s="61">
        <v>108</v>
      </c>
      <c r="CS11" s="57">
        <f>CR11/CR19</f>
        <v>3.2608695652173912E-2</v>
      </c>
    </row>
    <row r="12" spans="1:97" ht="47.25" customHeight="1" x14ac:dyDescent="0.25">
      <c r="A12" s="28" t="s">
        <v>1</v>
      </c>
      <c r="B12" s="24">
        <f>President!B12+Provost!B12+CIO!B12+Libraries!B12+VPAF!B12+VPCM!B12+VPHR!B12+VPSL!B12+VPR!B12+Extension!B12+Agr!B12+Arch!B12+'A&amp;S'!B12+Business!B12+Education!B12+Leadership!B12+Engineering!B12+'Human Ecology'!B12+'Vet Med'!B12+Salina!B12</f>
        <v>3</v>
      </c>
      <c r="C12" s="6">
        <f t="shared" si="16"/>
        <v>9.9337748344370865E-3</v>
      </c>
      <c r="D12" s="12">
        <f>President!D12+Provost!D12+CIO!D12+Libraries!D12+VPAF!D12+VPCM!D12+VPHR!D12+VPSL!D12+VPR!D12+Extension!D12+Agr!D12+Arch!D12+'A&amp;S'!D12+Business!D12+Education!D12+Leadership!D12+Engineering!D12+'Human Ecology'!D12+'Vet Med'!D12+Salina!D12</f>
        <v>5</v>
      </c>
      <c r="E12" s="6">
        <f t="shared" si="16"/>
        <v>1.524390243902439E-2</v>
      </c>
      <c r="F12" s="12">
        <f>President!F12+Provost!F12+CIO!F12+Libraries!F12+VPAF!F12+VPCM!F12+VPHR!F12+VPSL!F12+VPR!F12+Extension!F12+Agr!F12+Arch!F12+'A&amp;S'!F12+Business!F12+Education!F12+Leadership!F12+Engineering!F12+'Human Ecology'!F12+'Vet Med'!F12+Salina!F12</f>
        <v>3</v>
      </c>
      <c r="G12" s="6">
        <f t="shared" ref="G12" si="53">F12/F$19</f>
        <v>8.9020771513353119E-3</v>
      </c>
      <c r="H12" s="12">
        <f>President!H12+Provost!H12+CIO!H12+Libraries!H12+VPAF!H12+VPCM!H12+VPHR!H12+VPSL!H12+VPR!H12+Extension!H12+Agr!H12+Arch!H12+'A&amp;S'!H12+Business!H12+Education!H12+Leadership!H12+Engineering!H12+'Human Ecology'!H12+'Vet Med'!H12+Salina!H12</f>
        <v>6</v>
      </c>
      <c r="I12" s="6">
        <f t="shared" ref="I12" si="54">H12/H$19</f>
        <v>1.7391304347826087E-2</v>
      </c>
      <c r="J12" s="12">
        <f>President!J12+Provost!J12+CIO!J12+Libraries!J12+VPAF!J12+VPCM!J12+VPHR!J12+VPSL!J12+VPR!J12+Extension!J12+Agr!J12+Arch!J12+'A&amp;S'!J12+Business!J12+Education!J12+Leadership!J12+Engineering!J12+'Human Ecology'!J12+'Vet Med'!J12+Salina!J12</f>
        <v>6</v>
      </c>
      <c r="K12" s="6">
        <f t="shared" ref="K12" si="55">J12/J$19</f>
        <v>1.7391304347826087E-2</v>
      </c>
      <c r="L12" s="12">
        <f>President!L12+Provost!L12+CIO!L12+Libraries!L12+VPAF!L12+VPCM!L12+VPHR!L12+VPSL!L12+VPR!L12+Extension!L12+Agr!L12+Arch!L12+'A&amp;S'!L12+Business!L12+Education!L12+Leadership!L12+Engineering!L12+'Human Ecology'!L12+'Vet Med'!L12+Salina!L12</f>
        <v>6</v>
      </c>
      <c r="M12" s="6">
        <f t="shared" si="0"/>
        <v>1.7094017094017096E-2</v>
      </c>
      <c r="N12" s="69">
        <v>7</v>
      </c>
      <c r="O12" s="6">
        <f t="shared" si="0"/>
        <v>2.0408163265306121E-2</v>
      </c>
      <c r="P12" s="69">
        <v>7</v>
      </c>
      <c r="Q12" s="6">
        <f t="shared" si="0"/>
        <v>1.912568306010929E-2</v>
      </c>
      <c r="R12" s="69">
        <v>7</v>
      </c>
      <c r="S12" s="47">
        <f>R12/R19</f>
        <v>1.7114914425427872E-2</v>
      </c>
      <c r="T12" s="52">
        <v>10</v>
      </c>
      <c r="U12" s="47">
        <f>T12/T19</f>
        <v>2.3640661938534278E-2</v>
      </c>
      <c r="V12" s="52">
        <v>13</v>
      </c>
      <c r="W12" s="47">
        <f>V12/V19</f>
        <v>2.7600849256900213E-2</v>
      </c>
      <c r="X12" s="52">
        <v>14</v>
      </c>
      <c r="Y12" s="19">
        <f>X12/X19</f>
        <v>2.6974951830443159E-2</v>
      </c>
      <c r="Z12" s="24">
        <f>President!Z12+Provost!Z12+CIO!Z12+Libraries!Z12+VPAF!Z12+VPCM!Z12+VPHR!Z12+VPSL!Z12+VPR!Z12+Extension!Z12+Agr!Z12+Arch!Z12+'A&amp;S'!Z12+Business!Z12+Education!Z12+Leadership!Z12+Engineering!Z12+'Human Ecology'!Z12+'Vet Med'!Z12+Salina!Z12</f>
        <v>127</v>
      </c>
      <c r="AA12" s="6">
        <f t="shared" ref="AA12" si="56">Z12/Z$19</f>
        <v>0.11981132075471698</v>
      </c>
      <c r="AB12" s="12">
        <f>President!AB12+Provost!AB12+CIO!AB12+Libraries!AB12+VPAF!AB12+VPCM!AB12+VPHR!AB12+VPSL!AB12+VPR!AB12+Extension!AB12+Agr!AB12+Arch!AB12+'A&amp;S'!AB12+Business!AB12+Education!AB12+Leadership!AB12+Engineering!AB12+'Human Ecology'!AB12+'Vet Med'!AB12+Salina!AB12</f>
        <v>156</v>
      </c>
      <c r="AC12" s="6">
        <f t="shared" ref="AC12" si="57">AB12/AB$19</f>
        <v>0.12540192926045016</v>
      </c>
      <c r="AD12" s="12">
        <f>President!AD12+Provost!AD12+CIO!AD12+Libraries!AD12+VPAF!AD12+VPCM!AD12+VPHR!AD12+VPSL!AD12+VPR!AD12+Extension!AD12+Agr!AD12+Arch!AD12+'A&amp;S'!AD12+Business!AD12+Education!AD12+Leadership!AD12+Engineering!AD12+'Human Ecology'!AD12+'Vet Med'!AD12+Salina!AD12</f>
        <v>164</v>
      </c>
      <c r="AE12" s="6">
        <f t="shared" ref="AE12" si="58">AD12/AD$19</f>
        <v>0.12586339217191098</v>
      </c>
      <c r="AF12" s="12">
        <f>President!AF12+Provost!AF12+CIO!AF12+Libraries!AF12+VPAF!AF12+VPCM!AF12+VPHR!AF12+VPSL!AF12+VPR!AF12+Extension!AF12+Agr!AF12+Arch!AF12+'A&amp;S'!AF12+Business!AF12+Education!AF12+Leadership!AF12+Engineering!AF12+'Human Ecology'!AF12+'Vet Med'!AF12+Salina!AF12</f>
        <v>141</v>
      </c>
      <c r="AG12" s="6">
        <f t="shared" ref="AG12" si="59">AF12/AF$19</f>
        <v>0.1068991660348749</v>
      </c>
      <c r="AH12" s="12">
        <f>President!AH12+Provost!AH12+CIO!AH12+Libraries!AH12+VPAF!AH12+VPCM!AH12+VPHR!AH12+VPSL!AH12+VPR!AH12+Extension!AH12+Agr!AH12+Arch!AH12+'A&amp;S'!AH12+Business!AH12+Education!AH12+Leadership!AH12+Engineering!AH12+'Human Ecology'!AH12+'Vet Med'!AH12+Salina!AH12</f>
        <v>164</v>
      </c>
      <c r="AI12" s="6">
        <f t="shared" ref="AI12" si="60">AH12/AH$19</f>
        <v>0.11756272401433691</v>
      </c>
      <c r="AJ12" s="12">
        <f>President!AJ12+Provost!AJ12+CIO!AJ12+Libraries!AJ12+VPAF!AJ12+VPCM!AJ12+VPHR!AJ12+VPSL!AJ12+VPR!AJ12+Extension!AJ12+Agr!AJ12+Arch!AJ12+'A&amp;S'!AJ12+Business!AJ12+Education!AJ12+Leadership!AJ12+Engineering!AJ12+'Human Ecology'!AJ12+'Vet Med'!AJ12+Salina!AJ12</f>
        <v>157</v>
      </c>
      <c r="AK12" s="47">
        <f t="shared" si="1"/>
        <v>0.10665760869565218</v>
      </c>
      <c r="AL12" s="69">
        <v>66</v>
      </c>
      <c r="AM12" s="6">
        <f t="shared" si="2"/>
        <v>4.2553191489361701E-2</v>
      </c>
      <c r="AN12" s="69">
        <v>63</v>
      </c>
      <c r="AO12" s="6">
        <f t="shared" si="3"/>
        <v>4.248145650708024E-2</v>
      </c>
      <c r="AP12" s="69">
        <v>141</v>
      </c>
      <c r="AQ12" s="47">
        <f>AP12/AP19</f>
        <v>9.5658073270013563E-2</v>
      </c>
      <c r="AR12" s="52">
        <v>136</v>
      </c>
      <c r="AS12" s="47">
        <f>AR12/AR19</f>
        <v>8.8599348534201955E-2</v>
      </c>
      <c r="AT12" s="52">
        <v>65</v>
      </c>
      <c r="AU12" s="47">
        <f>AT12/AT19</f>
        <v>3.968253968253968E-2</v>
      </c>
      <c r="AV12" s="52">
        <v>77</v>
      </c>
      <c r="AW12" s="19">
        <f>AV12/AV19</f>
        <v>3.8461538461538464E-2</v>
      </c>
      <c r="AX12" s="24">
        <f>President!AX12+Provost!AX12+CIO!AX12+Libraries!AX12+VPAF!AX12+VPCM!AX12+VPHR!AX12+VPSL!AX12+VPR!AX12+Extension!AX12+Agr!AX12+Arch!AX12+'A&amp;S'!AX12+Business!AX12+Education!AX12+Leadership!AX12+Engineering!AX12+'Human Ecology'!AX12+'Vet Med'!AX12+Salina!AX12</f>
        <v>45</v>
      </c>
      <c r="AY12" s="6">
        <f t="shared" ref="AY12" si="61">AX12/AX$19</f>
        <v>3.4883720930232558E-2</v>
      </c>
      <c r="AZ12" s="12">
        <f>President!AZ12+Provost!AZ12+CIO!AZ12+Libraries!AZ12+VPAF!AZ12+VPCM!AZ12+VPHR!AZ12+VPSL!AZ12+VPR!AZ12+Extension!AZ12+Agr!AZ12+Arch!AZ12+'A&amp;S'!AZ12+Business!AZ12+Education!AZ12+Leadership!AZ12+Engineering!AZ12+'Human Ecology'!AZ12+'Vet Med'!AZ12+Salina!AZ12</f>
        <v>44</v>
      </c>
      <c r="BA12" s="6">
        <f t="shared" ref="BA12" si="62">AZ12/AZ$19</f>
        <v>3.1051517290049402E-2</v>
      </c>
      <c r="BB12" s="12">
        <f>President!BB12+Provost!BB12+CIO!BB12+Libraries!BB12+VPAF!BB12+VPCM!BB12+VPHR!BB12+VPSL!BB12+VPR!BB12+Extension!BB12+Agr!BB12+Arch!BB12+'A&amp;S'!BB12+Business!BB12+Education!BB12+Leadership!BB12+Engineering!BB12+'Human Ecology'!BB12+'Vet Med'!BB12+Salina!BB12</f>
        <v>38</v>
      </c>
      <c r="BC12" s="6">
        <f t="shared" ref="BC12" si="63">BB12/BB$19</f>
        <v>2.6855123674911659E-2</v>
      </c>
      <c r="BD12" s="12">
        <f>President!BD12+Provost!BD12+CIO!BD12+Libraries!BD12+VPAF!BD12+VPCM!BD12+VPHR!BD12+VPSL!BD12+VPR!BD12+Extension!BD12+Agr!BD12+Arch!BD12+'A&amp;S'!BD12+Business!BD12+Education!BD12+Leadership!BD12+Engineering!BD12+'Human Ecology'!BD12+'Vet Med'!BD12+Salina!BD12</f>
        <v>40</v>
      </c>
      <c r="BE12" s="6">
        <f t="shared" ref="BE12" si="64">BD12/BD$19</f>
        <v>2.8429282160625444E-2</v>
      </c>
      <c r="BF12" s="12">
        <f>President!BF12+Provost!BF12+CIO!BF12+Libraries!BF12+VPAF!BF12+VPCM!BF12+VPHR!BF12+VPSL!BF12+VPR!BF12+Extension!BF12+Agr!BF12+Arch!BF12+'A&amp;S'!BF12+Business!BF12+Education!BF12+Leadership!BF12+Engineering!BF12+'Human Ecology'!BF12+'Vet Med'!BF12+Salina!BF12</f>
        <v>37</v>
      </c>
      <c r="BG12" s="6">
        <f t="shared" ref="BG12" si="65">BF12/BF$19</f>
        <v>2.7529761904761904E-2</v>
      </c>
      <c r="BH12" s="12">
        <f>President!BH12+Provost!BH12+CIO!BH12+Libraries!BH12+VPAF!BH12+VPCM!BH12+VPHR!BH12+VPSL!BH12+VPR!BH12+Extension!BH12+Agr!BH12+Arch!BH12+'A&amp;S'!BH12+Business!BH12+Education!BH12+Leadership!BH12+Engineering!BH12+'Human Ecology'!BH12+'Vet Med'!BH12+Salina!BH12</f>
        <v>31</v>
      </c>
      <c r="BI12" s="47">
        <f t="shared" si="4"/>
        <v>2.4332810047095761E-2</v>
      </c>
      <c r="BJ12" s="69">
        <v>24</v>
      </c>
      <c r="BK12" s="6">
        <f t="shared" si="5"/>
        <v>2.0707506471095771E-2</v>
      </c>
      <c r="BL12" s="69">
        <v>20</v>
      </c>
      <c r="BM12" s="6">
        <f t="shared" si="6"/>
        <v>1.8975332068311195E-2</v>
      </c>
      <c r="BN12" s="69">
        <v>19</v>
      </c>
      <c r="BO12" s="47">
        <f>BN12/BN19</f>
        <v>2.0697167755991286E-2</v>
      </c>
      <c r="BP12" s="52">
        <v>21</v>
      </c>
      <c r="BQ12" s="47">
        <f>BP12/BP19</f>
        <v>2.5029797377830752E-2</v>
      </c>
      <c r="BR12" s="52">
        <v>14</v>
      </c>
      <c r="BS12" s="47">
        <f>BR12/BR19</f>
        <v>1.7073170731707318E-2</v>
      </c>
      <c r="BT12" s="52">
        <v>15</v>
      </c>
      <c r="BU12" s="19">
        <f>BT12/BT19</f>
        <v>1.8963337547408345E-2</v>
      </c>
      <c r="BV12" s="18">
        <f t="shared" si="7"/>
        <v>175</v>
      </c>
      <c r="BW12" s="6">
        <f t="shared" ref="BW12" si="66">BV12/BV$19</f>
        <v>6.598793363499246E-2</v>
      </c>
      <c r="BX12" s="13">
        <f t="shared" si="8"/>
        <v>205</v>
      </c>
      <c r="BY12" s="6">
        <f t="shared" ref="BY12" si="67">BX12/BX$19</f>
        <v>6.8584810973569763E-2</v>
      </c>
      <c r="BZ12" s="13">
        <f t="shared" si="9"/>
        <v>205</v>
      </c>
      <c r="CA12" s="6">
        <f t="shared" ref="CA12" si="68">BZ12/BZ$19</f>
        <v>6.7103109656301146E-2</v>
      </c>
      <c r="CB12" s="13">
        <f t="shared" si="10"/>
        <v>187</v>
      </c>
      <c r="CC12" s="6">
        <f t="shared" ref="CC12" si="69">CB12/CB$19</f>
        <v>6.0892217518723542E-2</v>
      </c>
      <c r="CD12" s="13">
        <f t="shared" si="11"/>
        <v>207</v>
      </c>
      <c r="CE12" s="6">
        <f t="shared" ref="CE12" si="70">CD12/CD$19</f>
        <v>6.7120622568093383E-2</v>
      </c>
      <c r="CF12" s="13">
        <f t="shared" si="12"/>
        <v>194</v>
      </c>
      <c r="CG12" s="47">
        <f t="shared" si="13"/>
        <v>6.2641265741039717E-2</v>
      </c>
      <c r="CH12" s="62">
        <v>97</v>
      </c>
      <c r="CI12" s="6">
        <f t="shared" si="14"/>
        <v>3.1772027513920734E-2</v>
      </c>
      <c r="CJ12" s="69">
        <v>90</v>
      </c>
      <c r="CK12" s="6">
        <f t="shared" si="15"/>
        <v>3.1002411298656562E-2</v>
      </c>
      <c r="CL12" s="69">
        <v>167</v>
      </c>
      <c r="CM12" s="47">
        <f>CL12/CL19</f>
        <v>5.962156372724027E-2</v>
      </c>
      <c r="CN12" s="62">
        <v>167</v>
      </c>
      <c r="CO12" s="47">
        <f>CN12/CN19</f>
        <v>5.9706828745084019E-2</v>
      </c>
      <c r="CP12" s="62">
        <v>92</v>
      </c>
      <c r="CQ12" s="47">
        <f>CP12/CP19</f>
        <v>3.1410037555479685E-2</v>
      </c>
      <c r="CR12" s="62">
        <v>106</v>
      </c>
      <c r="CS12" s="19">
        <f>CR12/CR19</f>
        <v>3.2004830917874399E-2</v>
      </c>
    </row>
    <row r="13" spans="1:97" ht="47.25" customHeight="1" x14ac:dyDescent="0.25">
      <c r="A13" s="28" t="s">
        <v>2</v>
      </c>
      <c r="B13" s="24"/>
      <c r="C13" s="6"/>
      <c r="D13" s="12">
        <f>President!D13+Provost!D13+CIO!D13+Libraries!D13+VPAF!D13+VPCM!D13+VPHR!D13+VPSL!D13+VPR!D13+Extension!D13+Agr!D13+Arch!D13+'A&amp;S'!D13+Business!D13+Education!D13+Leadership!D13+Engineering!D13+'Human Ecology'!D13+'Vet Med'!D13+Salina!D13</f>
        <v>0</v>
      </c>
      <c r="E13" s="6">
        <f t="shared" si="16"/>
        <v>0</v>
      </c>
      <c r="F13" s="12">
        <f>President!F13+Provost!F13+CIO!F13+Libraries!F13+VPAF!F13+VPCM!F13+VPHR!F13+VPSL!F13+VPR!F13+Extension!F13+Agr!F13+Arch!F13+'A&amp;S'!F13+Business!F13+Education!F13+Leadership!F13+Engineering!F13+'Human Ecology'!F13+'Vet Med'!F13+Salina!F13</f>
        <v>0</v>
      </c>
      <c r="G13" s="6">
        <f t="shared" ref="G13" si="71">F13/F$19</f>
        <v>0</v>
      </c>
      <c r="H13" s="12">
        <f>President!H13+Provost!H13+CIO!H13+Libraries!H13+VPAF!H13+VPCM!H13+VPHR!H13+VPSL!H13+VPR!H13+Extension!H13+Agr!H13+Arch!H13+'A&amp;S'!H13+Business!H13+Education!H13+Leadership!H13+Engineering!H13+'Human Ecology'!H13+'Vet Med'!H13+Salina!H13</f>
        <v>0</v>
      </c>
      <c r="I13" s="6">
        <f t="shared" ref="I13" si="72">H13/H$19</f>
        <v>0</v>
      </c>
      <c r="J13" s="12">
        <f>President!J13+Provost!J13+CIO!J13+Libraries!J13+VPAF!J13+VPCM!J13+VPHR!J13+VPSL!J13+VPR!J13+Extension!J13+Agr!J13+Arch!J13+'A&amp;S'!J13+Business!J13+Education!J13+Leadership!J13+Engineering!J13+'Human Ecology'!J13+'Vet Med'!J13+Salina!J13</f>
        <v>0</v>
      </c>
      <c r="K13" s="6">
        <f t="shared" ref="K13" si="73">J13/J$19</f>
        <v>0</v>
      </c>
      <c r="L13" s="12">
        <f>President!L13+Provost!L13+CIO!L13+Libraries!L13+VPAF!L13+VPCM!L13+VPHR!L13+VPSL!L13+VPR!L13+Extension!L13+Agr!L13+Arch!L13+'A&amp;S'!L13+Business!L13+Education!L13+Leadership!L13+Engineering!L13+'Human Ecology'!L13+'Vet Med'!L13+Salina!L13</f>
        <v>0</v>
      </c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>
        <v>1</v>
      </c>
      <c r="W13" s="47">
        <f>V13/V19</f>
        <v>2.1231422505307855E-3</v>
      </c>
      <c r="X13" s="52"/>
      <c r="Y13" s="19"/>
      <c r="Z13" s="24">
        <f>President!Z13+Provost!Z13+CIO!Z13+Libraries!Z13+VPAF!Z13+VPCM!Z13+VPHR!Z13+VPSL!Z13+VPR!Z13+Extension!Z13+Agr!Z13+Arch!Z13+'A&amp;S'!Z13+Business!Z13+Education!Z13+Leadership!Z13+Engineering!Z13+'Human Ecology'!Z13+'Vet Med'!Z13+Salina!Z13</f>
        <v>1</v>
      </c>
      <c r="AA13" s="6">
        <f t="shared" ref="AA13" si="74">Z13/Z$19</f>
        <v>9.4339622641509435E-4</v>
      </c>
      <c r="AB13" s="12">
        <f>President!AB13+Provost!AB13+CIO!AB13+Libraries!AB13+VPAF!AB13+VPCM!AB13+VPHR!AB13+VPSL!AB13+VPR!AB13+Extension!AB13+Agr!AB13+Arch!AB13+'A&amp;S'!AB13+Business!AB13+Education!AB13+Leadership!AB13+Engineering!AB13+'Human Ecology'!AB13+'Vet Med'!AB13+Salina!AB13</f>
        <v>1</v>
      </c>
      <c r="AC13" s="6">
        <f t="shared" ref="AC13" si="75">AB13/AB$19</f>
        <v>8.0385852090032153E-4</v>
      </c>
      <c r="AD13" s="12">
        <f>President!AD13+Provost!AD13+CIO!AD13+Libraries!AD13+VPAF!AD13+VPCM!AD13+VPHR!AD13+VPSL!AD13+VPR!AD13+Extension!AD13+Agr!AD13+Arch!AD13+'A&amp;S'!AD13+Business!AD13+Education!AD13+Leadership!AD13+Engineering!AD13+'Human Ecology'!AD13+'Vet Med'!AD13+Salina!AD13</f>
        <v>0</v>
      </c>
      <c r="AE13" s="6">
        <f t="shared" ref="AE13" si="76">AD13/AD$19</f>
        <v>0</v>
      </c>
      <c r="AF13" s="12">
        <f>President!AF13+Provost!AF13+CIO!AF13+Libraries!AF13+VPAF!AF13+VPCM!AF13+VPHR!AF13+VPSL!AF13+VPR!AF13+Extension!AF13+Agr!AF13+Arch!AF13+'A&amp;S'!AF13+Business!AF13+Education!AF13+Leadership!AF13+Engineering!AF13+'Human Ecology'!AF13+'Vet Med'!AF13+Salina!AF13</f>
        <v>2</v>
      </c>
      <c r="AG13" s="6">
        <f t="shared" ref="AG13" si="77">AF13/AF$19</f>
        <v>1.5163002274450341E-3</v>
      </c>
      <c r="AH13" s="12">
        <f>President!AH13+Provost!AH13+CIO!AH13+Libraries!AH13+VPAF!AH13+VPCM!AH13+VPHR!AH13+VPSL!AH13+VPR!AH13+Extension!AH13+Agr!AH13+Arch!AH13+'A&amp;S'!AH13+Business!AH13+Education!AH13+Leadership!AH13+Engineering!AH13+'Human Ecology'!AH13+'Vet Med'!AH13+Salina!AH13</f>
        <v>2</v>
      </c>
      <c r="AI13" s="6">
        <f t="shared" ref="AI13" si="78">AH13/AH$19</f>
        <v>1.4336917562724014E-3</v>
      </c>
      <c r="AJ13" s="12">
        <f>President!AJ13+Provost!AJ13+CIO!AJ13+Libraries!AJ13+VPAF!AJ13+VPCM!AJ13+VPHR!AJ13+VPSL!AJ13+VPR!AJ13+Extension!AJ13+Agr!AJ13+Arch!AJ13+'A&amp;S'!AJ13+Business!AJ13+Education!AJ13+Leadership!AJ13+Engineering!AJ13+'Human Ecology'!AJ13+'Vet Med'!AJ13+Salina!AJ13</f>
        <v>2</v>
      </c>
      <c r="AK13" s="47">
        <f t="shared" si="1"/>
        <v>1.358695652173913E-3</v>
      </c>
      <c r="AL13" s="69">
        <v>1</v>
      </c>
      <c r="AM13" s="6">
        <f t="shared" si="2"/>
        <v>6.4474532559638943E-4</v>
      </c>
      <c r="AN13" s="69">
        <v>1</v>
      </c>
      <c r="AO13" s="6">
        <f t="shared" si="3"/>
        <v>6.7430883344571813E-4</v>
      </c>
      <c r="AP13" s="69">
        <v>2</v>
      </c>
      <c r="AQ13" s="47">
        <f>AP13/AP19</f>
        <v>1.3568521031207597E-3</v>
      </c>
      <c r="AR13" s="52">
        <v>3</v>
      </c>
      <c r="AS13" s="47">
        <f>AR13/AR19</f>
        <v>1.9543973941368079E-3</v>
      </c>
      <c r="AT13" s="52">
        <v>2</v>
      </c>
      <c r="AU13" s="47">
        <f>AT13/AT19</f>
        <v>1.221001221001221E-3</v>
      </c>
      <c r="AV13" s="52">
        <v>3</v>
      </c>
      <c r="AW13" s="19">
        <f>AV13/AV19</f>
        <v>1.4985014985014985E-3</v>
      </c>
      <c r="AX13" s="24"/>
      <c r="AY13" s="6"/>
      <c r="AZ13" s="12">
        <f>President!AZ13+Provost!AZ13+CIO!AZ13+Libraries!AZ13+VPAF!AZ13+VPCM!AZ13+VPHR!AZ13+VPSL!AZ13+VPR!AZ13+Extension!AZ13+Agr!AZ13+Arch!AZ13+'A&amp;S'!AZ13+Business!AZ13+Education!AZ13+Leadership!AZ13+Engineering!AZ13+'Human Ecology'!AZ13+'Vet Med'!AZ13+Salina!AZ13</f>
        <v>1</v>
      </c>
      <c r="BA13" s="6">
        <f t="shared" ref="BA13" si="79">AZ13/AZ$19</f>
        <v>7.0571630204657732E-4</v>
      </c>
      <c r="BB13" s="12">
        <f>President!BB13+Provost!BB13+CIO!BB13+Libraries!BB13+VPAF!BB13+VPCM!BB13+VPHR!BB13+VPSL!BB13+VPR!BB13+Extension!BB13+Agr!BB13+Arch!BB13+'A&amp;S'!BB13+Business!BB13+Education!BB13+Leadership!BB13+Engineering!BB13+'Human Ecology'!BB13+'Vet Med'!BB13+Salina!BB13</f>
        <v>1</v>
      </c>
      <c r="BC13" s="6">
        <f t="shared" ref="BC13" si="80">BB13/BB$19</f>
        <v>7.0671378091872788E-4</v>
      </c>
      <c r="BD13" s="12">
        <f>President!BD13+Provost!BD13+CIO!BD13+Libraries!BD13+VPAF!BD13+VPCM!BD13+VPHR!BD13+VPSL!BD13+VPR!BD13+Extension!BD13+Agr!BD13+Arch!BD13+'A&amp;S'!BD13+Business!BD13+Education!BD13+Leadership!BD13+Engineering!BD13+'Human Ecology'!BD13+'Vet Med'!BD13+Salina!BD13</f>
        <v>1</v>
      </c>
      <c r="BE13" s="6">
        <f t="shared" ref="BE13" si="81">BD13/BD$19</f>
        <v>7.1073205401563609E-4</v>
      </c>
      <c r="BF13" s="12">
        <f>President!BF13+Provost!BF13+CIO!BF13+Libraries!BF13+VPAF!BF13+VPCM!BF13+VPHR!BF13+VPSL!BF13+VPR!BF13+Extension!BF13+Agr!BF13+Arch!BF13+'A&amp;S'!BF13+Business!BF13+Education!BF13+Leadership!BF13+Engineering!BF13+'Human Ecology'!BF13+'Vet Med'!BF13+Salina!BF13</f>
        <v>2</v>
      </c>
      <c r="BG13" s="6">
        <f t="shared" ref="BG13" si="82">BF13/BF$19</f>
        <v>1.488095238095238E-3</v>
      </c>
      <c r="BH13" s="12">
        <f>President!BH13+Provost!BH13+CIO!BH13+Libraries!BH13+VPAF!BH13+VPCM!BH13+VPHR!BH13+VPSL!BH13+VPR!BH13+Extension!BH13+Agr!BH13+Arch!BH13+'A&amp;S'!BH13+Business!BH13+Education!BH13+Leadership!BH13+Engineering!BH13+'Human Ecology'!BH13+'Vet Med'!BH13+Salina!BH13</f>
        <v>2</v>
      </c>
      <c r="BI13" s="47">
        <f t="shared" si="4"/>
        <v>1.5698587127158557E-3</v>
      </c>
      <c r="BJ13" s="69">
        <v>3</v>
      </c>
      <c r="BK13" s="6">
        <f t="shared" si="5"/>
        <v>2.5884383088869713E-3</v>
      </c>
      <c r="BL13" s="69">
        <v>3</v>
      </c>
      <c r="BM13" s="6">
        <f t="shared" si="6"/>
        <v>2.8462998102466793E-3</v>
      </c>
      <c r="BN13" s="69">
        <v>2</v>
      </c>
      <c r="BO13" s="47">
        <f>BN13/BN19</f>
        <v>2.1786492374727671E-3</v>
      </c>
      <c r="BP13" s="52">
        <v>2</v>
      </c>
      <c r="BQ13" s="47">
        <f>BP13/BP19</f>
        <v>2.3837902264600714E-3</v>
      </c>
      <c r="BR13" s="52">
        <v>4</v>
      </c>
      <c r="BS13" s="47">
        <f>BR13/BR19</f>
        <v>4.8780487804878049E-3</v>
      </c>
      <c r="BT13" s="52">
        <v>3</v>
      </c>
      <c r="BU13" s="19">
        <f>BT13/BT19</f>
        <v>3.7926675094816687E-3</v>
      </c>
      <c r="BV13" s="18">
        <f t="shared" si="7"/>
        <v>1</v>
      </c>
      <c r="BW13" s="6">
        <f t="shared" ref="BW13" si="83">BV13/BV$19</f>
        <v>3.7707390648567121E-4</v>
      </c>
      <c r="BX13" s="13">
        <f t="shared" si="8"/>
        <v>2</v>
      </c>
      <c r="BY13" s="6">
        <f t="shared" ref="BY13" si="84">BX13/BX$19</f>
        <v>6.6912010705921711E-4</v>
      </c>
      <c r="BZ13" s="13">
        <f t="shared" si="9"/>
        <v>1</v>
      </c>
      <c r="CA13" s="6">
        <f t="shared" ref="CA13" si="85">BZ13/BZ$19</f>
        <v>3.2733224222585927E-4</v>
      </c>
      <c r="CB13" s="13">
        <f t="shared" si="10"/>
        <v>3</v>
      </c>
      <c r="CC13" s="6">
        <f t="shared" ref="CC13" si="86">CB13/CB$19</f>
        <v>9.7688049495278412E-4</v>
      </c>
      <c r="CD13" s="13">
        <f t="shared" si="11"/>
        <v>4</v>
      </c>
      <c r="CE13" s="6">
        <f t="shared" ref="CE13" si="87">CD13/CD$19</f>
        <v>1.2970168612191958E-3</v>
      </c>
      <c r="CF13" s="13">
        <f t="shared" si="12"/>
        <v>4</v>
      </c>
      <c r="CG13" s="47">
        <f t="shared" si="13"/>
        <v>1.2915724895059735E-3</v>
      </c>
      <c r="CH13" s="62">
        <v>4</v>
      </c>
      <c r="CI13" s="6">
        <f t="shared" si="14"/>
        <v>1.3101867016049786E-3</v>
      </c>
      <c r="CJ13" s="69">
        <v>4</v>
      </c>
      <c r="CK13" s="6">
        <f t="shared" si="15"/>
        <v>1.3778849466069584E-3</v>
      </c>
      <c r="CL13" s="69">
        <v>4</v>
      </c>
      <c r="CM13" s="47">
        <f>CL13/CL19</f>
        <v>1.4280614066404856E-3</v>
      </c>
      <c r="CN13" s="62">
        <v>5</v>
      </c>
      <c r="CO13" s="47">
        <f>CN13/CN19</f>
        <v>1.7876296031462281E-3</v>
      </c>
      <c r="CP13" s="62">
        <v>7</v>
      </c>
      <c r="CQ13" s="47">
        <f>CP13/CP19</f>
        <v>2.3898941618299761E-3</v>
      </c>
      <c r="CR13" s="62">
        <v>6</v>
      </c>
      <c r="CS13" s="19">
        <f>CR13/CR19</f>
        <v>1.8115942028985507E-3</v>
      </c>
    </row>
    <row r="14" spans="1:97" ht="47.25" customHeight="1" x14ac:dyDescent="0.25">
      <c r="A14" s="28" t="s">
        <v>3</v>
      </c>
      <c r="B14" s="24">
        <f>President!B14+Provost!B14+CIO!B14+Libraries!B14+VPAF!B14+VPCM!B14+VPHR!B14+VPSL!B14+VPR!B14+Extension!B14+Agr!B14+Arch!B14+'A&amp;S'!B14+Business!B14+Education!B14+Leadership!B14+Engineering!B14+'Human Ecology'!B14+'Vet Med'!B14+Salina!B14</f>
        <v>10</v>
      </c>
      <c r="C14" s="6">
        <f t="shared" si="16"/>
        <v>3.3112582781456956E-2</v>
      </c>
      <c r="D14" s="12">
        <f>President!D14+Provost!D14+CIO!D14+Libraries!D14+VPAF!D14+VPCM!D14+VPHR!D14+VPSL!D14+VPR!D14+Extension!D14+Agr!D14+Arch!D14+'A&amp;S'!D14+Business!D14+Education!D14+Leadership!D14+Engineering!D14+'Human Ecology'!D14+'Vet Med'!D14+Salina!D14</f>
        <v>13</v>
      </c>
      <c r="E14" s="6">
        <f t="shared" si="16"/>
        <v>3.9634146341463415E-2</v>
      </c>
      <c r="F14" s="12">
        <f>President!F14+Provost!F14+CIO!F14+Libraries!F14+VPAF!F14+VPCM!F14+VPHR!F14+VPSL!F14+VPR!F14+Extension!F14+Agr!F14+Arch!F14+'A&amp;S'!F14+Business!F14+Education!F14+Leadership!F14+Engineering!F14+'Human Ecology'!F14+'Vet Med'!F14+Salina!F14</f>
        <v>11</v>
      </c>
      <c r="G14" s="6">
        <f t="shared" ref="G14" si="88">F14/F$19</f>
        <v>3.2640949554896145E-2</v>
      </c>
      <c r="H14" s="12">
        <f>President!H14+Provost!H14+CIO!H14+Libraries!H14+VPAF!H14+VPCM!H14+VPHR!H14+VPSL!H14+VPR!H14+Extension!H14+Agr!H14+Arch!H14+'A&amp;S'!H14+Business!H14+Education!H14+Leadership!H14+Engineering!H14+'Human Ecology'!H14+'Vet Med'!H14+Salina!H14</f>
        <v>11</v>
      </c>
      <c r="I14" s="6">
        <f t="shared" ref="I14" si="89">H14/H$19</f>
        <v>3.1884057971014491E-2</v>
      </c>
      <c r="J14" s="12">
        <f>President!J14+Provost!J14+CIO!J14+Libraries!J14+VPAF!J14+VPCM!J14+VPHR!J14+VPSL!J14+VPR!J14+Extension!J14+Agr!J14+Arch!J14+'A&amp;S'!J14+Business!J14+Education!J14+Leadership!J14+Engineering!J14+'Human Ecology'!J14+'Vet Med'!J14+Salina!J14</f>
        <v>17</v>
      </c>
      <c r="K14" s="6">
        <f t="shared" ref="K14" si="90">J14/J$19</f>
        <v>4.9275362318840582E-2</v>
      </c>
      <c r="L14" s="12">
        <f>President!L14+Provost!L14+CIO!L14+Libraries!L14+VPAF!L14+VPCM!L14+VPHR!L14+VPSL!L14+VPR!L14+Extension!L14+Agr!L14+Arch!L14+'A&amp;S'!L14+Business!L14+Education!L14+Leadership!L14+Engineering!L14+'Human Ecology'!L14+'Vet Med'!L14+Salina!L14</f>
        <v>21</v>
      </c>
      <c r="M14" s="6">
        <f t="shared" si="0"/>
        <v>5.9829059829059832E-2</v>
      </c>
      <c r="N14" s="69">
        <v>18</v>
      </c>
      <c r="O14" s="6">
        <f t="shared" si="0"/>
        <v>5.2478134110787174E-2</v>
      </c>
      <c r="P14" s="69">
        <v>17</v>
      </c>
      <c r="Q14" s="6">
        <f t="shared" si="0"/>
        <v>4.6448087431693992E-2</v>
      </c>
      <c r="R14" s="69">
        <v>10</v>
      </c>
      <c r="S14" s="47">
        <f>R14/R19</f>
        <v>2.4449877750611249E-2</v>
      </c>
      <c r="T14" s="52">
        <v>8</v>
      </c>
      <c r="U14" s="47">
        <f>T14/T19</f>
        <v>1.8912529550827423E-2</v>
      </c>
      <c r="V14" s="52">
        <v>10</v>
      </c>
      <c r="W14" s="47">
        <f>V14/V19</f>
        <v>2.1231422505307854E-2</v>
      </c>
      <c r="X14" s="52">
        <v>10</v>
      </c>
      <c r="Y14" s="19">
        <f>X14/X19</f>
        <v>1.9267822736030827E-2</v>
      </c>
      <c r="Z14" s="24">
        <f>President!Z14+Provost!Z14+CIO!Z14+Libraries!Z14+VPAF!Z14+VPCM!Z14+VPHR!Z14+VPSL!Z14+VPR!Z14+Extension!Z14+Agr!Z14+Arch!Z14+'A&amp;S'!Z14+Business!Z14+Education!Z14+Leadership!Z14+Engineering!Z14+'Human Ecology'!Z14+'Vet Med'!Z14+Salina!Z14</f>
        <v>41</v>
      </c>
      <c r="AA14" s="6">
        <f t="shared" ref="AA14" si="91">Z14/Z$19</f>
        <v>3.8679245283018866E-2</v>
      </c>
      <c r="AB14" s="12">
        <f>President!AB14+Provost!AB14+CIO!AB14+Libraries!AB14+VPAF!AB14+VPCM!AB14+VPHR!AB14+VPSL!AB14+VPR!AB14+Extension!AB14+Agr!AB14+Arch!AB14+'A&amp;S'!AB14+Business!AB14+Education!AB14+Leadership!AB14+Engineering!AB14+'Human Ecology'!AB14+'Vet Med'!AB14+Salina!AB14</f>
        <v>56</v>
      </c>
      <c r="AC14" s="6">
        <f t="shared" ref="AC14" si="92">AB14/AB$19</f>
        <v>4.5016077170418008E-2</v>
      </c>
      <c r="AD14" s="12">
        <f>President!AD14+Provost!AD14+CIO!AD14+Libraries!AD14+VPAF!AD14+VPCM!AD14+VPHR!AD14+VPSL!AD14+VPR!AD14+Extension!AD14+Agr!AD14+Arch!AD14+'A&amp;S'!AD14+Business!AD14+Education!AD14+Leadership!AD14+Engineering!AD14+'Human Ecology'!AD14+'Vet Med'!AD14+Salina!AD14</f>
        <v>54</v>
      </c>
      <c r="AE14" s="6">
        <f t="shared" ref="AE14" si="93">AD14/AD$19</f>
        <v>4.1442824251726781E-2</v>
      </c>
      <c r="AF14" s="12">
        <f>President!AF14+Provost!AF14+CIO!AF14+Libraries!AF14+VPAF!AF14+VPCM!AF14+VPHR!AF14+VPSL!AF14+VPR!AF14+Extension!AF14+Agr!AF14+Arch!AF14+'A&amp;S'!AF14+Business!AF14+Education!AF14+Leadership!AF14+Engineering!AF14+'Human Ecology'!AF14+'Vet Med'!AF14+Salina!AF14</f>
        <v>63</v>
      </c>
      <c r="AG14" s="6">
        <f t="shared" ref="AG14" si="94">AF14/AF$19</f>
        <v>4.7763457164518575E-2</v>
      </c>
      <c r="AH14" s="12">
        <f>President!AH14+Provost!AH14+CIO!AH14+Libraries!AH14+VPAF!AH14+VPCM!AH14+VPHR!AH14+VPSL!AH14+VPR!AH14+Extension!AH14+Agr!AH14+Arch!AH14+'A&amp;S'!AH14+Business!AH14+Education!AH14+Leadership!AH14+Engineering!AH14+'Human Ecology'!AH14+'Vet Med'!AH14+Salina!AH14</f>
        <v>61</v>
      </c>
      <c r="AI14" s="6">
        <f t="shared" ref="AI14" si="95">AH14/AH$19</f>
        <v>4.3727598566308243E-2</v>
      </c>
      <c r="AJ14" s="12">
        <f>President!AJ14+Provost!AJ14+CIO!AJ14+Libraries!AJ14+VPAF!AJ14+VPCM!AJ14+VPHR!AJ14+VPSL!AJ14+VPR!AJ14+Extension!AJ14+Agr!AJ14+Arch!AJ14+'A&amp;S'!AJ14+Business!AJ14+Education!AJ14+Leadership!AJ14+Engineering!AJ14+'Human Ecology'!AJ14+'Vet Med'!AJ14+Salina!AJ14</f>
        <v>62</v>
      </c>
      <c r="AK14" s="47">
        <f t="shared" si="1"/>
        <v>4.2119565217391304E-2</v>
      </c>
      <c r="AL14" s="69">
        <v>50</v>
      </c>
      <c r="AM14" s="6">
        <f t="shared" si="2"/>
        <v>3.2237266279819474E-2</v>
      </c>
      <c r="AN14" s="69">
        <v>51</v>
      </c>
      <c r="AO14" s="6">
        <f t="shared" si="3"/>
        <v>3.4389750505731627E-2</v>
      </c>
      <c r="AP14" s="69">
        <v>71</v>
      </c>
      <c r="AQ14" s="47">
        <f>AP14/AP19</f>
        <v>4.8168249660786977E-2</v>
      </c>
      <c r="AR14" s="52">
        <v>80</v>
      </c>
      <c r="AS14" s="47">
        <f>AR14/AR19</f>
        <v>5.2117263843648211E-2</v>
      </c>
      <c r="AT14" s="52">
        <v>62</v>
      </c>
      <c r="AU14" s="47">
        <f>AT14/AT19</f>
        <v>3.7851037851037848E-2</v>
      </c>
      <c r="AV14" s="52">
        <v>69</v>
      </c>
      <c r="AW14" s="19">
        <f>AV14/AV19</f>
        <v>3.4465534465534464E-2</v>
      </c>
      <c r="AX14" s="24">
        <f>President!AX14+Provost!AX14+CIO!AX14+Libraries!AX14+VPAF!AX14+VPCM!AX14+VPHR!AX14+VPSL!AX14+VPR!AX14+Extension!AX14+Agr!AX14+Arch!AX14+'A&amp;S'!AX14+Business!AX14+Education!AX14+Leadership!AX14+Engineering!AX14+'Human Ecology'!AX14+'Vet Med'!AX14+Salina!AX14</f>
        <v>43</v>
      </c>
      <c r="AY14" s="6">
        <f t="shared" ref="AY14" si="96">AX14/AX$19</f>
        <v>3.3333333333333333E-2</v>
      </c>
      <c r="AZ14" s="12">
        <f>President!AZ14+Provost!AZ14+CIO!AZ14+Libraries!AZ14+VPAF!AZ14+VPCM!AZ14+VPHR!AZ14+VPSL!AZ14+VPR!AZ14+Extension!AZ14+Agr!AZ14+Arch!AZ14+'A&amp;S'!AZ14+Business!AZ14+Education!AZ14+Leadership!AZ14+Engineering!AZ14+'Human Ecology'!AZ14+'Vet Med'!AZ14+Salina!AZ14</f>
        <v>67</v>
      </c>
      <c r="BA14" s="6">
        <f t="shared" ref="BA14" si="97">AZ14/AZ$19</f>
        <v>4.728299223712068E-2</v>
      </c>
      <c r="BB14" s="12">
        <f>President!BB14+Provost!BB14+CIO!BB14+Libraries!BB14+VPAF!BB14+VPCM!BB14+VPHR!BB14+VPSL!BB14+VPR!BB14+Extension!BB14+Agr!BB14+Arch!BB14+'A&amp;S'!BB14+Business!BB14+Education!BB14+Leadership!BB14+Engineering!BB14+'Human Ecology'!BB14+'Vet Med'!BB14+Salina!BB14</f>
        <v>68</v>
      </c>
      <c r="BC14" s="6">
        <f t="shared" ref="BC14" si="98">BB14/BB$19</f>
        <v>4.8056537102473498E-2</v>
      </c>
      <c r="BD14" s="12">
        <f>President!BD14+Provost!BD14+CIO!BD14+Libraries!BD14+VPAF!BD14+VPCM!BD14+VPHR!BD14+VPSL!BD14+VPR!BD14+Extension!BD14+Agr!BD14+Arch!BD14+'A&amp;S'!BD14+Business!BD14+Education!BD14+Leadership!BD14+Engineering!BD14+'Human Ecology'!BD14+'Vet Med'!BD14+Salina!BD14</f>
        <v>66</v>
      </c>
      <c r="BE14" s="6">
        <f t="shared" ref="BE14" si="99">BD14/BD$19</f>
        <v>4.6908315565031986E-2</v>
      </c>
      <c r="BF14" s="12">
        <f>President!BF14+Provost!BF14+CIO!BF14+Libraries!BF14+VPAF!BF14+VPCM!BF14+VPHR!BF14+VPSL!BF14+VPR!BF14+Extension!BF14+Agr!BF14+Arch!BF14+'A&amp;S'!BF14+Business!BF14+Education!BF14+Leadership!BF14+Engineering!BF14+'Human Ecology'!BF14+'Vet Med'!BF14+Salina!BF14</f>
        <v>58</v>
      </c>
      <c r="BG14" s="6">
        <f t="shared" ref="BG14" si="100">BF14/BF$19</f>
        <v>4.3154761904761904E-2</v>
      </c>
      <c r="BH14" s="12">
        <f>President!BH14+Provost!BH14+CIO!BH14+Libraries!BH14+VPAF!BH14+VPCM!BH14+VPHR!BH14+VPSL!BH14+VPR!BH14+Extension!BH14+Agr!BH14+Arch!BH14+'A&amp;S'!BH14+Business!BH14+Education!BH14+Leadership!BH14+Engineering!BH14+'Human Ecology'!BH14+'Vet Med'!BH14+Salina!BH14</f>
        <v>63</v>
      </c>
      <c r="BI14" s="47">
        <f t="shared" si="4"/>
        <v>4.9450549450549448E-2</v>
      </c>
      <c r="BJ14" s="69">
        <v>56</v>
      </c>
      <c r="BK14" s="6">
        <f t="shared" si="5"/>
        <v>4.8317515099223468E-2</v>
      </c>
      <c r="BL14" s="69">
        <v>53</v>
      </c>
      <c r="BM14" s="6">
        <f t="shared" si="6"/>
        <v>5.0284629981024669E-2</v>
      </c>
      <c r="BN14" s="69">
        <v>39</v>
      </c>
      <c r="BO14" s="47">
        <f>BN14/BN19</f>
        <v>4.2483660130718956E-2</v>
      </c>
      <c r="BP14" s="52">
        <v>39</v>
      </c>
      <c r="BQ14" s="47">
        <f>BP14/BP19</f>
        <v>4.6483909415971393E-2</v>
      </c>
      <c r="BR14" s="52">
        <v>36</v>
      </c>
      <c r="BS14" s="47">
        <f>BR14/BR19</f>
        <v>4.3902439024390241E-2</v>
      </c>
      <c r="BT14" s="52">
        <v>42</v>
      </c>
      <c r="BU14" s="19">
        <f>BT14/BT19</f>
        <v>5.3097345132743362E-2</v>
      </c>
      <c r="BV14" s="18">
        <f t="shared" si="7"/>
        <v>94</v>
      </c>
      <c r="BW14" s="6">
        <f t="shared" ref="BW14" si="101">BV14/BV$19</f>
        <v>3.5444947209653091E-2</v>
      </c>
      <c r="BX14" s="13">
        <f t="shared" si="8"/>
        <v>136</v>
      </c>
      <c r="BY14" s="6">
        <f t="shared" ref="BY14" si="102">BX14/BX$19</f>
        <v>4.5500167280026767E-2</v>
      </c>
      <c r="BZ14" s="13">
        <f t="shared" si="9"/>
        <v>133</v>
      </c>
      <c r="CA14" s="6">
        <f t="shared" ref="CA14" si="103">BZ14/BZ$19</f>
        <v>4.3535188216039279E-2</v>
      </c>
      <c r="CB14" s="13">
        <f t="shared" si="10"/>
        <v>140</v>
      </c>
      <c r="CC14" s="6">
        <f t="shared" ref="CC14" si="104">CB14/CB$19</f>
        <v>4.5587756431129924E-2</v>
      </c>
      <c r="CD14" s="13">
        <f t="shared" si="11"/>
        <v>136</v>
      </c>
      <c r="CE14" s="6">
        <f t="shared" ref="CE14" si="105">CD14/CD$19</f>
        <v>4.4098573281452662E-2</v>
      </c>
      <c r="CF14" s="13">
        <f t="shared" si="12"/>
        <v>146</v>
      </c>
      <c r="CG14" s="47">
        <f t="shared" si="13"/>
        <v>4.7142395866968036E-2</v>
      </c>
      <c r="CH14" s="62">
        <v>124</v>
      </c>
      <c r="CI14" s="6">
        <f t="shared" si="14"/>
        <v>4.0615787749754342E-2</v>
      </c>
      <c r="CJ14" s="69">
        <v>121</v>
      </c>
      <c r="CK14" s="6">
        <f t="shared" si="15"/>
        <v>4.168101963486049E-2</v>
      </c>
      <c r="CL14" s="69">
        <v>120</v>
      </c>
      <c r="CM14" s="47">
        <f>CL14/CL19</f>
        <v>4.2841842199214566E-2</v>
      </c>
      <c r="CN14" s="62">
        <v>127</v>
      </c>
      <c r="CO14" s="47">
        <f>CN14/CN19</f>
        <v>4.5405791919914194E-2</v>
      </c>
      <c r="CP14" s="62">
        <v>108</v>
      </c>
      <c r="CQ14" s="47">
        <f>CP14/CP19</f>
        <v>3.6872652782519631E-2</v>
      </c>
      <c r="CR14" s="62">
        <v>121</v>
      </c>
      <c r="CS14" s="19">
        <f>CR14/CR19</f>
        <v>3.6533816425120776E-2</v>
      </c>
    </row>
    <row r="15" spans="1:97" ht="47.25" customHeight="1" x14ac:dyDescent="0.25">
      <c r="A15" s="28" t="s">
        <v>4</v>
      </c>
      <c r="B15" s="24">
        <f>President!B15+Provost!B15+CIO!B15+Libraries!B15+VPAF!B15+VPCM!B15+VPHR!B15+VPSL!B15+VPR!B15+Extension!B15+Agr!B15+Arch!B15+'A&amp;S'!B15+Business!B15+Education!B15+Leadership!B15+Engineering!B15+'Human Ecology'!B15+'Vet Med'!B15+Salina!B15</f>
        <v>2</v>
      </c>
      <c r="C15" s="6">
        <f t="shared" si="16"/>
        <v>6.6225165562913907E-3</v>
      </c>
      <c r="D15" s="12">
        <f>President!D15+Provost!D15+CIO!D15+Libraries!D15+VPAF!D15+VPCM!D15+VPHR!D15+VPSL!D15+VPR!D15+Extension!D15+Agr!D15+Arch!D15+'A&amp;S'!D15+Business!D15+Education!D15+Leadership!D15+Engineering!D15+'Human Ecology'!D15+'Vet Med'!D15+Salina!D15</f>
        <v>5</v>
      </c>
      <c r="E15" s="6">
        <f t="shared" si="16"/>
        <v>1.524390243902439E-2</v>
      </c>
      <c r="F15" s="12">
        <f>President!F15+Provost!F15+CIO!F15+Libraries!F15+VPAF!F15+VPCM!F15+VPHR!F15+VPSL!F15+VPR!F15+Extension!F15+Agr!F15+Arch!F15+'A&amp;S'!F15+Business!F15+Education!F15+Leadership!F15+Engineering!F15+'Human Ecology'!F15+'Vet Med'!F15+Salina!F15</f>
        <v>5</v>
      </c>
      <c r="G15" s="6">
        <f t="shared" ref="G15" si="106">F15/F$19</f>
        <v>1.483679525222552E-2</v>
      </c>
      <c r="H15" s="12">
        <f>President!H15+Provost!H15+CIO!H15+Libraries!H15+VPAF!H15+VPCM!H15+VPHR!H15+VPSL!H15+VPR!H15+Extension!H15+Agr!H15+Arch!H15+'A&amp;S'!H15+Business!H15+Education!H15+Leadership!H15+Engineering!H15+'Human Ecology'!H15+'Vet Med'!H15+Salina!H15</f>
        <v>7</v>
      </c>
      <c r="I15" s="6">
        <f t="shared" ref="I15" si="107">H15/H$19</f>
        <v>2.0289855072463767E-2</v>
      </c>
      <c r="J15" s="12">
        <f>President!J15+Provost!J15+CIO!J15+Libraries!J15+VPAF!J15+VPCM!J15+VPHR!J15+VPSL!J15+VPR!J15+Extension!J15+Agr!J15+Arch!J15+'A&amp;S'!J15+Business!J15+Education!J15+Leadership!J15+Engineering!J15+'Human Ecology'!J15+'Vet Med'!J15+Salina!J15</f>
        <v>4</v>
      </c>
      <c r="K15" s="6">
        <f t="shared" ref="K15" si="108">J15/J$19</f>
        <v>1.1594202898550725E-2</v>
      </c>
      <c r="L15" s="12">
        <f>President!L15+Provost!L15+CIO!L15+Libraries!L15+VPAF!L15+VPCM!L15+VPHR!L15+VPSL!L15+VPR!L15+Extension!L15+Agr!L15+Arch!L15+'A&amp;S'!L15+Business!L15+Education!L15+Leadership!L15+Engineering!L15+'Human Ecology'!L15+'Vet Med'!L15+Salina!L15</f>
        <v>6</v>
      </c>
      <c r="M15" s="6">
        <f t="shared" si="0"/>
        <v>1.7094017094017096E-2</v>
      </c>
      <c r="N15" s="69">
        <v>5</v>
      </c>
      <c r="O15" s="6">
        <f t="shared" si="0"/>
        <v>1.4577259475218658E-2</v>
      </c>
      <c r="P15" s="69">
        <v>6</v>
      </c>
      <c r="Q15" s="6">
        <f t="shared" si="0"/>
        <v>1.6393442622950821E-2</v>
      </c>
      <c r="R15" s="69">
        <v>11</v>
      </c>
      <c r="S15" s="47">
        <f>R15/R19</f>
        <v>2.6894865525672371E-2</v>
      </c>
      <c r="T15" s="52">
        <v>13</v>
      </c>
      <c r="U15" s="47">
        <f>T15/T19</f>
        <v>3.0732860520094562E-2</v>
      </c>
      <c r="V15" s="52">
        <v>14</v>
      </c>
      <c r="W15" s="47">
        <f>V15/V19</f>
        <v>2.9723991507430998E-2</v>
      </c>
      <c r="X15" s="52">
        <v>20</v>
      </c>
      <c r="Y15" s="19">
        <f>X15/X19</f>
        <v>3.8535645472061654E-2</v>
      </c>
      <c r="Z15" s="24">
        <f>President!Z15+Provost!Z15+CIO!Z15+Libraries!Z15+VPAF!Z15+VPCM!Z15+VPHR!Z15+VPSL!Z15+VPR!Z15+Extension!Z15+Agr!Z15+Arch!Z15+'A&amp;S'!Z15+Business!Z15+Education!Z15+Leadership!Z15+Engineering!Z15+'Human Ecology'!Z15+'Vet Med'!Z15+Salina!Z15</f>
        <v>7</v>
      </c>
      <c r="AA15" s="6">
        <f t="shared" ref="AA15" si="109">Z15/Z$19</f>
        <v>6.6037735849056606E-3</v>
      </c>
      <c r="AB15" s="12">
        <f>President!AB15+Provost!AB15+CIO!AB15+Libraries!AB15+VPAF!AB15+VPCM!AB15+VPHR!AB15+VPSL!AB15+VPR!AB15+Extension!AB15+Agr!AB15+Arch!AB15+'A&amp;S'!AB15+Business!AB15+Education!AB15+Leadership!AB15+Engineering!AB15+'Human Ecology'!AB15+'Vet Med'!AB15+Salina!AB15</f>
        <v>14</v>
      </c>
      <c r="AC15" s="6">
        <f t="shared" ref="AC15" si="110">AB15/AB$19</f>
        <v>1.1254019292604502E-2</v>
      </c>
      <c r="AD15" s="12">
        <f>President!AD15+Provost!AD15+CIO!AD15+Libraries!AD15+VPAF!AD15+VPCM!AD15+VPHR!AD15+VPSL!AD15+VPR!AD15+Extension!AD15+Agr!AD15+Arch!AD15+'A&amp;S'!AD15+Business!AD15+Education!AD15+Leadership!AD15+Engineering!AD15+'Human Ecology'!AD15+'Vet Med'!AD15+Salina!AD15</f>
        <v>14</v>
      </c>
      <c r="AE15" s="6">
        <f t="shared" ref="AE15" si="111">AD15/AD$19</f>
        <v>1.0744435917114352E-2</v>
      </c>
      <c r="AF15" s="12">
        <f>President!AF15+Provost!AF15+CIO!AF15+Libraries!AF15+VPAF!AF15+VPCM!AF15+VPHR!AF15+VPSL!AF15+VPR!AF15+Extension!AF15+Agr!AF15+Arch!AF15+'A&amp;S'!AF15+Business!AF15+Education!AF15+Leadership!AF15+Engineering!AF15+'Human Ecology'!AF15+'Vet Med'!AF15+Salina!AF15</f>
        <v>17</v>
      </c>
      <c r="AG15" s="6">
        <f t="shared" ref="AG15" si="112">AF15/AF$19</f>
        <v>1.2888551933282789E-2</v>
      </c>
      <c r="AH15" s="12">
        <f>President!AH15+Provost!AH15+CIO!AH15+Libraries!AH15+VPAF!AH15+VPCM!AH15+VPHR!AH15+VPSL!AH15+VPR!AH15+Extension!AH15+Agr!AH15+Arch!AH15+'A&amp;S'!AH15+Business!AH15+Education!AH15+Leadership!AH15+Engineering!AH15+'Human Ecology'!AH15+'Vet Med'!AH15+Salina!AH15</f>
        <v>19</v>
      </c>
      <c r="AI15" s="6">
        <f t="shared" ref="AI15" si="113">AH15/AH$19</f>
        <v>1.3620071684587814E-2</v>
      </c>
      <c r="AJ15" s="12">
        <f>President!AJ15+Provost!AJ15+CIO!AJ15+Libraries!AJ15+VPAF!AJ15+VPCM!AJ15+VPHR!AJ15+VPSL!AJ15+VPR!AJ15+Extension!AJ15+Agr!AJ15+Arch!AJ15+'A&amp;S'!AJ15+Business!AJ15+Education!AJ15+Leadership!AJ15+Engineering!AJ15+'Human Ecology'!AJ15+'Vet Med'!AJ15+Salina!AJ15</f>
        <v>19</v>
      </c>
      <c r="AK15" s="47">
        <f t="shared" si="1"/>
        <v>1.2907608695652174E-2</v>
      </c>
      <c r="AL15" s="69">
        <v>25</v>
      </c>
      <c r="AM15" s="6">
        <f t="shared" si="2"/>
        <v>1.6118633139909737E-2</v>
      </c>
      <c r="AN15" s="69">
        <v>22</v>
      </c>
      <c r="AO15" s="6">
        <f t="shared" si="3"/>
        <v>1.4834794335805798E-2</v>
      </c>
      <c r="AP15" s="69">
        <v>47</v>
      </c>
      <c r="AQ15" s="47">
        <f>AP15/AP19</f>
        <v>3.1886024423337857E-2</v>
      </c>
      <c r="AR15" s="52">
        <v>63</v>
      </c>
      <c r="AS15" s="47">
        <f>AR15/AR19</f>
        <v>4.1042345276872963E-2</v>
      </c>
      <c r="AT15" s="52">
        <v>72</v>
      </c>
      <c r="AU15" s="47">
        <f>AT15/AT19</f>
        <v>4.3956043956043959E-2</v>
      </c>
      <c r="AV15" s="52">
        <v>86</v>
      </c>
      <c r="AW15" s="19">
        <f>AV15/AV19</f>
        <v>4.295704295704296E-2</v>
      </c>
      <c r="AX15" s="24">
        <f>President!AX15+Provost!AX15+CIO!AX15+Libraries!AX15+VPAF!AX15+VPCM!AX15+VPHR!AX15+VPSL!AX15+VPR!AX15+Extension!AX15+Agr!AX15+Arch!AX15+'A&amp;S'!AX15+Business!AX15+Education!AX15+Leadership!AX15+Engineering!AX15+'Human Ecology'!AX15+'Vet Med'!AX15+Salina!AX15</f>
        <v>9</v>
      </c>
      <c r="AY15" s="6">
        <f t="shared" ref="AY15" si="114">AX15/AX$19</f>
        <v>6.9767441860465115E-3</v>
      </c>
      <c r="AZ15" s="12">
        <f>President!AZ15+Provost!AZ15+CIO!AZ15+Libraries!AZ15+VPAF!AZ15+VPCM!AZ15+VPHR!AZ15+VPSL!AZ15+VPR!AZ15+Extension!AZ15+Agr!AZ15+Arch!AZ15+'A&amp;S'!AZ15+Business!AZ15+Education!AZ15+Leadership!AZ15+Engineering!AZ15+'Human Ecology'!AZ15+'Vet Med'!AZ15+Salina!AZ15</f>
        <v>16</v>
      </c>
      <c r="BA15" s="6">
        <f t="shared" ref="BA15" si="115">AZ15/AZ$19</f>
        <v>1.1291460832745237E-2</v>
      </c>
      <c r="BB15" s="12">
        <f>President!BB15+Provost!BB15+CIO!BB15+Libraries!BB15+VPAF!BB15+VPCM!BB15+VPHR!BB15+VPSL!BB15+VPR!BB15+Extension!BB15+Agr!BB15+Arch!BB15+'A&amp;S'!BB15+Business!BB15+Education!BB15+Leadership!BB15+Engineering!BB15+'Human Ecology'!BB15+'Vet Med'!BB15+Salina!BB15</f>
        <v>19</v>
      </c>
      <c r="BC15" s="6">
        <f t="shared" ref="BC15" si="116">BB15/BB$19</f>
        <v>1.342756183745583E-2</v>
      </c>
      <c r="BD15" s="12">
        <f>President!BD15+Provost!BD15+CIO!BD15+Libraries!BD15+VPAF!BD15+VPCM!BD15+VPHR!BD15+VPSL!BD15+VPR!BD15+Extension!BD15+Agr!BD15+Arch!BD15+'A&amp;S'!BD15+Business!BD15+Education!BD15+Leadership!BD15+Engineering!BD15+'Human Ecology'!BD15+'Vet Med'!BD15+Salina!BD15</f>
        <v>17</v>
      </c>
      <c r="BE15" s="6">
        <f t="shared" ref="BE15" si="117">BD15/BD$19</f>
        <v>1.2082444918265814E-2</v>
      </c>
      <c r="BF15" s="12">
        <f>President!BF15+Provost!BF15+CIO!BF15+Libraries!BF15+VPAF!BF15+VPCM!BF15+VPHR!BF15+VPSL!BF15+VPR!BF15+Extension!BF15+Agr!BF15+Arch!BF15+'A&amp;S'!BF15+Business!BF15+Education!BF15+Leadership!BF15+Engineering!BF15+'Human Ecology'!BF15+'Vet Med'!BF15+Salina!BF15</f>
        <v>17</v>
      </c>
      <c r="BG15" s="6">
        <f t="shared" ref="BG15" si="118">BF15/BF$19</f>
        <v>1.2648809523809524E-2</v>
      </c>
      <c r="BH15" s="12">
        <f>President!BH15+Provost!BH15+CIO!BH15+Libraries!BH15+VPAF!BH15+VPCM!BH15+VPHR!BH15+VPSL!BH15+VPR!BH15+Extension!BH15+Agr!BH15+Arch!BH15+'A&amp;S'!BH15+Business!BH15+Education!BH15+Leadership!BH15+Engineering!BH15+'Human Ecology'!BH15+'Vet Med'!BH15+Salina!BH15</f>
        <v>21</v>
      </c>
      <c r="BI15" s="47">
        <f t="shared" si="4"/>
        <v>1.6483516483516484E-2</v>
      </c>
      <c r="BJ15" s="69">
        <v>23</v>
      </c>
      <c r="BK15" s="6">
        <f t="shared" si="5"/>
        <v>1.9844693701466781E-2</v>
      </c>
      <c r="BL15" s="69">
        <v>18</v>
      </c>
      <c r="BM15" s="6">
        <f t="shared" si="6"/>
        <v>1.7077798861480076E-2</v>
      </c>
      <c r="BN15" s="69">
        <v>21</v>
      </c>
      <c r="BO15" s="47">
        <f>BN15/BN19</f>
        <v>2.2875816993464051E-2</v>
      </c>
      <c r="BP15" s="52">
        <v>25</v>
      </c>
      <c r="BQ15" s="47">
        <f>BP15/BP19</f>
        <v>2.9797377830750895E-2</v>
      </c>
      <c r="BR15" s="52">
        <v>34</v>
      </c>
      <c r="BS15" s="47">
        <f>BR15/BR19</f>
        <v>4.1463414634146344E-2</v>
      </c>
      <c r="BT15" s="52">
        <v>31</v>
      </c>
      <c r="BU15" s="19">
        <f>BT15/BT19</f>
        <v>3.9190897597977246E-2</v>
      </c>
      <c r="BV15" s="18">
        <f t="shared" si="7"/>
        <v>18</v>
      </c>
      <c r="BW15" s="6">
        <f t="shared" ref="BW15" si="119">BV15/BV$19</f>
        <v>6.7873303167420816E-3</v>
      </c>
      <c r="BX15" s="13">
        <f t="shared" si="8"/>
        <v>35</v>
      </c>
      <c r="BY15" s="6">
        <f t="shared" ref="BY15" si="120">BX15/BX$19</f>
        <v>1.1709601873536301E-2</v>
      </c>
      <c r="BZ15" s="13">
        <f t="shared" si="9"/>
        <v>38</v>
      </c>
      <c r="CA15" s="6">
        <f t="shared" ref="CA15" si="121">BZ15/BZ$19</f>
        <v>1.2438625204582651E-2</v>
      </c>
      <c r="CB15" s="13">
        <f t="shared" si="10"/>
        <v>41</v>
      </c>
      <c r="CC15" s="6">
        <f t="shared" ref="CC15" si="122">CB15/CB$19</f>
        <v>1.3350700097688049E-2</v>
      </c>
      <c r="CD15" s="13">
        <f t="shared" si="11"/>
        <v>40</v>
      </c>
      <c r="CE15" s="6">
        <f t="shared" ref="CE15" si="123">CD15/CD$19</f>
        <v>1.2970168612191959E-2</v>
      </c>
      <c r="CF15" s="13">
        <f t="shared" si="12"/>
        <v>46</v>
      </c>
      <c r="CG15" s="47">
        <f t="shared" si="13"/>
        <v>1.4853083629318696E-2</v>
      </c>
      <c r="CH15" s="62">
        <v>53</v>
      </c>
      <c r="CI15" s="6">
        <f t="shared" si="14"/>
        <v>1.7359973796265967E-2</v>
      </c>
      <c r="CJ15" s="69">
        <v>46</v>
      </c>
      <c r="CK15" s="6">
        <f t="shared" si="15"/>
        <v>1.5845676885980021E-2</v>
      </c>
      <c r="CL15" s="69">
        <v>79</v>
      </c>
      <c r="CM15" s="47">
        <f>CL15/CL19</f>
        <v>2.8204212781149589E-2</v>
      </c>
      <c r="CN15" s="62">
        <v>101</v>
      </c>
      <c r="CO15" s="47">
        <f>CN15/CN19</f>
        <v>3.6110117983553805E-2</v>
      </c>
      <c r="CP15" s="62">
        <v>120</v>
      </c>
      <c r="CQ15" s="47">
        <f>CP15/CP19</f>
        <v>4.0969614202799591E-2</v>
      </c>
      <c r="CR15" s="62">
        <v>137</v>
      </c>
      <c r="CS15" s="19">
        <f>CR15/CR19</f>
        <v>4.1364734299516911E-2</v>
      </c>
    </row>
    <row r="16" spans="1:97" ht="47.25" customHeight="1" x14ac:dyDescent="0.25">
      <c r="A16" s="28" t="s">
        <v>5</v>
      </c>
      <c r="B16" s="24">
        <f>President!B16+Provost!B16+CIO!B16+Libraries!B16+VPAF!B16+VPCM!B16+VPHR!B16+VPSL!B16+VPR!B16+Extension!B16+Agr!B16+Arch!B16+'A&amp;S'!B16+Business!B16+Education!B16+Leadership!B16+Engineering!B16+'Human Ecology'!B16+'Vet Med'!B16+Salina!B16</f>
        <v>8</v>
      </c>
      <c r="C16" s="6">
        <f t="shared" si="16"/>
        <v>2.6490066225165563E-2</v>
      </c>
      <c r="D16" s="12">
        <f>President!D16+Provost!D16+CIO!D16+Libraries!D16+VPAF!D16+VPCM!D16+VPHR!D16+VPSL!D16+VPR!D16+Extension!D16+Agr!D16+Arch!D16+'A&amp;S'!D16+Business!D16+Education!D16+Leadership!D16+Engineering!D16+'Human Ecology'!D16+'Vet Med'!D16+Salina!D16</f>
        <v>4</v>
      </c>
      <c r="E16" s="6">
        <f t="shared" si="16"/>
        <v>1.2195121951219513E-2</v>
      </c>
      <c r="F16" s="12">
        <f>President!F16+Provost!F16+CIO!F16+Libraries!F16+VPAF!F16+VPCM!F16+VPHR!F16+VPSL!F16+VPR!F16+Extension!F16+Agr!F16+Arch!F16+'A&amp;S'!F16+Business!F16+Education!F16+Leadership!F16+Engineering!F16+'Human Ecology'!F16+'Vet Med'!F16+Salina!F16</f>
        <v>4</v>
      </c>
      <c r="G16" s="6">
        <f t="shared" ref="G16" si="124">F16/F$19</f>
        <v>1.1869436201780416E-2</v>
      </c>
      <c r="H16" s="12">
        <f>President!H16+Provost!H16+CIO!H16+Libraries!H16+VPAF!H16+VPCM!H16+VPHR!H16+VPSL!H16+VPR!H16+Extension!H16+Agr!H16+Arch!H16+'A&amp;S'!H16+Business!H16+Education!H16+Leadership!H16+Engineering!H16+'Human Ecology'!H16+'Vet Med'!H16+Salina!H16</f>
        <v>5</v>
      </c>
      <c r="I16" s="6">
        <f t="shared" ref="I16" si="125">H16/H$19</f>
        <v>1.4492753623188406E-2</v>
      </c>
      <c r="J16" s="12">
        <f>President!J16+Provost!J16+CIO!J16+Libraries!J16+VPAF!J16+VPCM!J16+VPHR!J16+VPSL!J16+VPR!J16+Extension!J16+Agr!J16+Arch!J16+'A&amp;S'!J16+Business!J16+Education!J16+Leadership!J16+Engineering!J16+'Human Ecology'!J16+'Vet Med'!J16+Salina!J16</f>
        <v>3</v>
      </c>
      <c r="K16" s="6">
        <f t="shared" ref="K16" si="126">J16/J$19</f>
        <v>8.6956521739130436E-3</v>
      </c>
      <c r="L16" s="12">
        <f>President!L16+Provost!L16+CIO!L16+Libraries!L16+VPAF!L16+VPCM!L16+VPHR!L16+VPSL!L16+VPR!L16+Extension!L16+Agr!L16+Arch!L16+'A&amp;S'!L16+Business!L16+Education!L16+Leadership!L16+Engineering!L16+'Human Ecology'!L16+'Vet Med'!L16+Salina!L16</f>
        <v>3</v>
      </c>
      <c r="M16" s="6">
        <f t="shared" si="0"/>
        <v>8.5470085470085479E-3</v>
      </c>
      <c r="N16" s="69">
        <v>4</v>
      </c>
      <c r="O16" s="6">
        <f t="shared" si="0"/>
        <v>1.1661807580174927E-2</v>
      </c>
      <c r="P16" s="69">
        <v>4</v>
      </c>
      <c r="Q16" s="6">
        <f t="shared" si="0"/>
        <v>1.092896174863388E-2</v>
      </c>
      <c r="R16" s="69">
        <v>4</v>
      </c>
      <c r="S16" s="47">
        <f>R16/R19</f>
        <v>9.7799511002444987E-3</v>
      </c>
      <c r="T16" s="52">
        <v>4</v>
      </c>
      <c r="U16" s="47">
        <f>T16/T19</f>
        <v>9.4562647754137114E-3</v>
      </c>
      <c r="V16" s="52">
        <v>5</v>
      </c>
      <c r="W16" s="47">
        <f>V16/V19</f>
        <v>1.0615711252653927E-2</v>
      </c>
      <c r="X16" s="52">
        <v>4</v>
      </c>
      <c r="Y16" s="19">
        <f>X16/X19</f>
        <v>7.7071290944123313E-3</v>
      </c>
      <c r="Z16" s="24">
        <f>President!Z16+Provost!Z16+CIO!Z16+Libraries!Z16+VPAF!Z16+VPCM!Z16+VPHR!Z16+VPSL!Z16+VPR!Z16+Extension!Z16+Agr!Z16+Arch!Z16+'A&amp;S'!Z16+Business!Z16+Education!Z16+Leadership!Z16+Engineering!Z16+'Human Ecology'!Z16+'Vet Med'!Z16+Salina!Z16</f>
        <v>3</v>
      </c>
      <c r="AA16" s="6">
        <f t="shared" ref="AA16" si="127">Z16/Z$19</f>
        <v>2.8301886792452828E-3</v>
      </c>
      <c r="AB16" s="12">
        <f>President!AB16+Provost!AB16+CIO!AB16+Libraries!AB16+VPAF!AB16+VPCM!AB16+VPHR!AB16+VPSL!AB16+VPR!AB16+Extension!AB16+Agr!AB16+Arch!AB16+'A&amp;S'!AB16+Business!AB16+Education!AB16+Leadership!AB16+Engineering!AB16+'Human Ecology'!AB16+'Vet Med'!AB16+Salina!AB16</f>
        <v>2</v>
      </c>
      <c r="AC16" s="6">
        <f t="shared" ref="AC16" si="128">AB16/AB$19</f>
        <v>1.6077170418006431E-3</v>
      </c>
      <c r="AD16" s="12">
        <f>President!AD16+Provost!AD16+CIO!AD16+Libraries!AD16+VPAF!AD16+VPCM!AD16+VPHR!AD16+VPSL!AD16+VPR!AD16+Extension!AD16+Agr!AD16+Arch!AD16+'A&amp;S'!AD16+Business!AD16+Education!AD16+Leadership!AD16+Engineering!AD16+'Human Ecology'!AD16+'Vet Med'!AD16+Salina!AD16</f>
        <v>5</v>
      </c>
      <c r="AE16" s="6">
        <f t="shared" ref="AE16" si="129">AD16/AD$19</f>
        <v>3.8372985418265539E-3</v>
      </c>
      <c r="AF16" s="12">
        <f>President!AF16+Provost!AF16+CIO!AF16+Libraries!AF16+VPAF!AF16+VPCM!AF16+VPHR!AF16+VPSL!AF16+VPR!AF16+Extension!AF16+Agr!AF16+Arch!AF16+'A&amp;S'!AF16+Business!AF16+Education!AF16+Leadership!AF16+Engineering!AF16+'Human Ecology'!AF16+'Vet Med'!AF16+Salina!AF16</f>
        <v>7</v>
      </c>
      <c r="AG16" s="6">
        <f t="shared" ref="AG16" si="130">AF16/AF$19</f>
        <v>5.3070507960576198E-3</v>
      </c>
      <c r="AH16" s="12">
        <f>President!AH16+Provost!AH16+CIO!AH16+Libraries!AH16+VPAF!AH16+VPCM!AH16+VPHR!AH16+VPSL!AH16+VPR!AH16+Extension!AH16+Agr!AH16+Arch!AH16+'A&amp;S'!AH16+Business!AH16+Education!AH16+Leadership!AH16+Engineering!AH16+'Human Ecology'!AH16+'Vet Med'!AH16+Salina!AH16</f>
        <v>7</v>
      </c>
      <c r="AI16" s="6">
        <f t="shared" ref="AI16" si="131">AH16/AH$19</f>
        <v>5.017921146953405E-3</v>
      </c>
      <c r="AJ16" s="12">
        <f>President!AJ16+Provost!AJ16+CIO!AJ16+Libraries!AJ16+VPAF!AJ16+VPCM!AJ16+VPHR!AJ16+VPSL!AJ16+VPR!AJ16+Extension!AJ16+Agr!AJ16+Arch!AJ16+'A&amp;S'!AJ16+Business!AJ16+Education!AJ16+Leadership!AJ16+Engineering!AJ16+'Human Ecology'!AJ16+'Vet Med'!AJ16+Salina!AJ16</f>
        <v>8</v>
      </c>
      <c r="AK16" s="47">
        <f t="shared" si="1"/>
        <v>5.434782608695652E-3</v>
      </c>
      <c r="AL16" s="69">
        <v>5</v>
      </c>
      <c r="AM16" s="6">
        <f t="shared" si="2"/>
        <v>3.2237266279819469E-3</v>
      </c>
      <c r="AN16" s="69">
        <v>5</v>
      </c>
      <c r="AO16" s="6">
        <f t="shared" si="3"/>
        <v>3.3715441672285905E-3</v>
      </c>
      <c r="AP16" s="69">
        <v>4</v>
      </c>
      <c r="AQ16" s="47">
        <f>AP16/AP19</f>
        <v>2.7137042062415195E-3</v>
      </c>
      <c r="AR16" s="52">
        <v>5</v>
      </c>
      <c r="AS16" s="47">
        <f>AR16/AR19</f>
        <v>3.2573289902280132E-3</v>
      </c>
      <c r="AT16" s="52">
        <v>6</v>
      </c>
      <c r="AU16" s="47">
        <f>AT16/AT19</f>
        <v>3.663003663003663E-3</v>
      </c>
      <c r="AV16" s="52">
        <v>7</v>
      </c>
      <c r="AW16" s="19">
        <f>AV16/AV19</f>
        <v>3.4965034965034965E-3</v>
      </c>
      <c r="AX16" s="24">
        <f>President!AX16+Provost!AX16+CIO!AX16+Libraries!AX16+VPAF!AX16+VPCM!AX16+VPHR!AX16+VPSL!AX16+VPR!AX16+Extension!AX16+Agr!AX16+Arch!AX16+'A&amp;S'!AX16+Business!AX16+Education!AX16+Leadership!AX16+Engineering!AX16+'Human Ecology'!AX16+'Vet Med'!AX16+Salina!AX16</f>
        <v>9</v>
      </c>
      <c r="AY16" s="6">
        <f t="shared" ref="AY16" si="132">AX16/AX$19</f>
        <v>6.9767441860465115E-3</v>
      </c>
      <c r="AZ16" s="12">
        <f>President!AZ16+Provost!AZ16+CIO!AZ16+Libraries!AZ16+VPAF!AZ16+VPCM!AZ16+VPHR!AZ16+VPSL!AZ16+VPR!AZ16+Extension!AZ16+Agr!AZ16+Arch!AZ16+'A&amp;S'!AZ16+Business!AZ16+Education!AZ16+Leadership!AZ16+Engineering!AZ16+'Human Ecology'!AZ16+'Vet Med'!AZ16+Salina!AZ16</f>
        <v>8</v>
      </c>
      <c r="BA16" s="6">
        <f t="shared" ref="BA16" si="133">AZ16/AZ$19</f>
        <v>5.6457304163726185E-3</v>
      </c>
      <c r="BB16" s="12">
        <f>President!BB16+Provost!BB16+CIO!BB16+Libraries!BB16+VPAF!BB16+VPCM!BB16+VPHR!BB16+VPSL!BB16+VPR!BB16+Extension!BB16+Agr!BB16+Arch!BB16+'A&amp;S'!BB16+Business!BB16+Education!BB16+Leadership!BB16+Engineering!BB16+'Human Ecology'!BB16+'Vet Med'!BB16+Salina!BB16</f>
        <v>7</v>
      </c>
      <c r="BC16" s="6">
        <f t="shared" ref="BC16" si="134">BB16/BB$19</f>
        <v>4.9469964664310955E-3</v>
      </c>
      <c r="BD16" s="12">
        <f>President!BD16+Provost!BD16+CIO!BD16+Libraries!BD16+VPAF!BD16+VPCM!BD16+VPHR!BD16+VPSL!BD16+VPR!BD16+Extension!BD16+Agr!BD16+Arch!BD16+'A&amp;S'!BD16+Business!BD16+Education!BD16+Leadership!BD16+Engineering!BD16+'Human Ecology'!BD16+'Vet Med'!BD16+Salina!BD16</f>
        <v>7</v>
      </c>
      <c r="BE16" s="6">
        <f t="shared" ref="BE16" si="135">BD16/BD$19</f>
        <v>4.9751243781094526E-3</v>
      </c>
      <c r="BF16" s="12">
        <f>President!BF16+Provost!BF16+CIO!BF16+Libraries!BF16+VPAF!BF16+VPCM!BF16+VPHR!BF16+VPSL!BF16+VPR!BF16+Extension!BF16+Agr!BF16+Arch!BF16+'A&amp;S'!BF16+Business!BF16+Education!BF16+Leadership!BF16+Engineering!BF16+'Human Ecology'!BF16+'Vet Med'!BF16+Salina!BF16</f>
        <v>7</v>
      </c>
      <c r="BG16" s="6">
        <f t="shared" ref="BG16" si="136">BF16/BF$19</f>
        <v>5.208333333333333E-3</v>
      </c>
      <c r="BH16" s="12">
        <f>President!BH16+Provost!BH16+CIO!BH16+Libraries!BH16+VPAF!BH16+VPCM!BH16+VPHR!BH16+VPSL!BH16+VPR!BH16+Extension!BH16+Agr!BH16+Arch!BH16+'A&amp;S'!BH16+Business!BH16+Education!BH16+Leadership!BH16+Engineering!BH16+'Human Ecology'!BH16+'Vet Med'!BH16+Salina!BH16</f>
        <v>8</v>
      </c>
      <c r="BI16" s="47">
        <f t="shared" si="4"/>
        <v>6.2794348508634227E-3</v>
      </c>
      <c r="BJ16" s="69">
        <v>5</v>
      </c>
      <c r="BK16" s="6">
        <f t="shared" si="5"/>
        <v>4.3140638481449526E-3</v>
      </c>
      <c r="BL16" s="69">
        <v>6</v>
      </c>
      <c r="BM16" s="6">
        <f t="shared" si="6"/>
        <v>5.6925996204933585E-3</v>
      </c>
      <c r="BN16" s="69">
        <v>5</v>
      </c>
      <c r="BO16" s="47">
        <f>BN16/BN19</f>
        <v>5.4466230936819175E-3</v>
      </c>
      <c r="BP16" s="52">
        <v>6</v>
      </c>
      <c r="BQ16" s="47">
        <f>BP16/BP19</f>
        <v>7.1513706793802142E-3</v>
      </c>
      <c r="BR16" s="52">
        <v>7</v>
      </c>
      <c r="BS16" s="47">
        <f>BR16/BR19</f>
        <v>8.5365853658536592E-3</v>
      </c>
      <c r="BT16" s="52">
        <v>7</v>
      </c>
      <c r="BU16" s="19">
        <f>BT16/BT19</f>
        <v>8.8495575221238937E-3</v>
      </c>
      <c r="BV16" s="18">
        <f t="shared" si="7"/>
        <v>20</v>
      </c>
      <c r="BW16" s="6">
        <f t="shared" ref="BW16" si="137">BV16/BV$19</f>
        <v>7.5414781297134239E-3</v>
      </c>
      <c r="BX16" s="13">
        <f t="shared" si="8"/>
        <v>14</v>
      </c>
      <c r="BY16" s="6">
        <f t="shared" ref="BY16" si="138">BX16/BX$19</f>
        <v>4.6838407494145199E-3</v>
      </c>
      <c r="BZ16" s="13">
        <f t="shared" si="9"/>
        <v>16</v>
      </c>
      <c r="CA16" s="6">
        <f t="shared" ref="CA16" si="139">BZ16/BZ$19</f>
        <v>5.2373158756137484E-3</v>
      </c>
      <c r="CB16" s="13">
        <f t="shared" si="10"/>
        <v>19</v>
      </c>
      <c r="CC16" s="6">
        <f t="shared" ref="CC16" si="140">CB16/CB$19</f>
        <v>6.1869098013676328E-3</v>
      </c>
      <c r="CD16" s="13">
        <f t="shared" si="11"/>
        <v>17</v>
      </c>
      <c r="CE16" s="6">
        <f t="shared" ref="CE16" si="141">CD16/CD$19</f>
        <v>5.5123216601815827E-3</v>
      </c>
      <c r="CF16" s="13">
        <f t="shared" si="12"/>
        <v>19</v>
      </c>
      <c r="CG16" s="47">
        <f t="shared" si="13"/>
        <v>6.1349693251533744E-3</v>
      </c>
      <c r="CH16" s="62">
        <v>14</v>
      </c>
      <c r="CI16" s="6">
        <f t="shared" si="14"/>
        <v>4.5856534556174252E-3</v>
      </c>
      <c r="CJ16" s="69">
        <v>15</v>
      </c>
      <c r="CK16" s="6">
        <f t="shared" si="15"/>
        <v>5.1670685497760939E-3</v>
      </c>
      <c r="CL16" s="69">
        <v>13</v>
      </c>
      <c r="CM16" s="47">
        <f>CL16/CL19</f>
        <v>4.6411995715815784E-3</v>
      </c>
      <c r="CN16" s="62">
        <v>15</v>
      </c>
      <c r="CO16" s="47">
        <f>CN16/CN19</f>
        <v>5.3628888094386842E-3</v>
      </c>
      <c r="CP16" s="62">
        <v>18</v>
      </c>
      <c r="CQ16" s="47">
        <f>CP16/CP19</f>
        <v>6.1454421304199388E-3</v>
      </c>
      <c r="CR16" s="62">
        <v>18</v>
      </c>
      <c r="CS16" s="19">
        <f>CR16/CR19</f>
        <v>5.434782608695652E-3</v>
      </c>
    </row>
    <row r="17" spans="1:97" ht="47.25" customHeight="1" x14ac:dyDescent="0.25">
      <c r="A17" s="28" t="s">
        <v>6</v>
      </c>
      <c r="B17" s="24">
        <f>President!B17+Provost!B17+CIO!B17+Libraries!B17+VPAF!B17+VPCM!B17+VPHR!B17+VPSL!B17+VPR!B17+Extension!B17+Agr!B17+Arch!B17+'A&amp;S'!B17+Business!B17+Education!B17+Leadership!B17+Engineering!B17+'Human Ecology'!B17+'Vet Med'!B17+Salina!B17</f>
        <v>261</v>
      </c>
      <c r="C17" s="6">
        <f t="shared" si="16"/>
        <v>0.86423841059602646</v>
      </c>
      <c r="D17" s="12">
        <f>President!D17+Provost!D17+CIO!D17+Libraries!D17+VPAF!D17+VPCM!D17+VPHR!D17+VPSL!D17+VPR!D17+Extension!D17+Agr!D17+Arch!D17+'A&amp;S'!D17+Business!D17+Education!D17+Leadership!D17+Engineering!D17+'Human Ecology'!D17+'Vet Med'!D17+Salina!D17</f>
        <v>280</v>
      </c>
      <c r="E17" s="6">
        <f t="shared" si="16"/>
        <v>0.85365853658536583</v>
      </c>
      <c r="F17" s="12">
        <f>President!F17+Provost!F17+CIO!F17+Libraries!F17+VPAF!F17+VPCM!F17+VPHR!F17+VPSL!F17+VPR!F17+Extension!F17+Agr!F17+Arch!F17+'A&amp;S'!F17+Business!F17+Education!F17+Leadership!F17+Engineering!F17+'Human Ecology'!F17+'Vet Med'!F17+Salina!F17</f>
        <v>292</v>
      </c>
      <c r="G17" s="6">
        <f t="shared" ref="G17" si="142">F17/F$19</f>
        <v>0.86646884272997038</v>
      </c>
      <c r="H17" s="12">
        <f>President!H17+Provost!H17+CIO!H17+Libraries!H17+VPAF!H17+VPCM!H17+VPHR!H17+VPSL!H17+VPR!H17+Extension!H17+Agr!H17+Arch!H17+'A&amp;S'!H17+Business!H17+Education!H17+Leadership!H17+Engineering!H17+'Human Ecology'!H17+'Vet Med'!H17+Salina!H17</f>
        <v>295</v>
      </c>
      <c r="I17" s="6">
        <f t="shared" ref="I17" si="143">H17/H$19</f>
        <v>0.85507246376811596</v>
      </c>
      <c r="J17" s="12">
        <f>President!J17+Provost!J17+CIO!J17+Libraries!J17+VPAF!J17+VPCM!J17+VPHR!J17+VPSL!J17+VPR!J17+Extension!J17+Agr!J17+Arch!J17+'A&amp;S'!J17+Business!J17+Education!J17+Leadership!J17+Engineering!J17+'Human Ecology'!J17+'Vet Med'!J17+Salina!J17</f>
        <v>295</v>
      </c>
      <c r="K17" s="6">
        <f t="shared" ref="K17" si="144">J17/J$19</f>
        <v>0.85507246376811596</v>
      </c>
      <c r="L17" s="12">
        <f>President!L17+Provost!L17+CIO!L17+Libraries!L17+VPAF!L17+VPCM!L17+VPHR!L17+VPSL!L17+VPR!L17+Extension!L17+Agr!L17+Arch!L17+'A&amp;S'!L17+Business!L17+Education!L17+Leadership!L17+Engineering!L17+'Human Ecology'!L17+'Vet Med'!L17+Salina!L17</f>
        <v>295</v>
      </c>
      <c r="M17" s="6">
        <f t="shared" si="0"/>
        <v>0.84045584045584043</v>
      </c>
      <c r="N17" s="69">
        <v>286</v>
      </c>
      <c r="O17" s="6">
        <f t="shared" si="0"/>
        <v>0.83381924198250734</v>
      </c>
      <c r="P17" s="69">
        <v>310</v>
      </c>
      <c r="Q17" s="6">
        <f t="shared" si="0"/>
        <v>0.84699453551912574</v>
      </c>
      <c r="R17" s="69">
        <v>352</v>
      </c>
      <c r="S17" s="47">
        <f>R17/R19</f>
        <v>0.86063569682151586</v>
      </c>
      <c r="T17" s="52">
        <v>361</v>
      </c>
      <c r="U17" s="47">
        <f>T17/T19</f>
        <v>0.85342789598108748</v>
      </c>
      <c r="V17" s="52">
        <v>402</v>
      </c>
      <c r="W17" s="47">
        <f>V17/V19</f>
        <v>0.85350318471337583</v>
      </c>
      <c r="X17" s="52">
        <v>444</v>
      </c>
      <c r="Y17" s="19">
        <f>X17/X19</f>
        <v>0.8554913294797688</v>
      </c>
      <c r="Z17" s="24">
        <f>President!Z17+Provost!Z17+CIO!Z17+Libraries!Z17+VPAF!Z17+VPCM!Z17+VPHR!Z17+VPSL!Z17+VPR!Z17+Extension!Z17+Agr!Z17+Arch!Z17+'A&amp;S'!Z17+Business!Z17+Education!Z17+Leadership!Z17+Engineering!Z17+'Human Ecology'!Z17+'Vet Med'!Z17+Salina!Z17</f>
        <v>845</v>
      </c>
      <c r="AA17" s="6">
        <f t="shared" ref="AA17" si="145">Z17/Z$19</f>
        <v>0.79716981132075471</v>
      </c>
      <c r="AB17" s="12">
        <f>President!AB17+Provost!AB17+CIO!AB17+Libraries!AB17+VPAF!AB17+VPCM!AB17+VPHR!AB17+VPSL!AB17+VPR!AB17+Extension!AB17+Agr!AB17+Arch!AB17+'A&amp;S'!AB17+Business!AB17+Education!AB17+Leadership!AB17+Engineering!AB17+'Human Ecology'!AB17+'Vet Med'!AB17+Salina!AB17</f>
        <v>958</v>
      </c>
      <c r="AC17" s="6">
        <f t="shared" ref="AC17" si="146">AB17/AB$19</f>
        <v>0.770096463022508</v>
      </c>
      <c r="AD17" s="12">
        <f>President!AD17+Provost!AD17+CIO!AD17+Libraries!AD17+VPAF!AD17+VPCM!AD17+VPHR!AD17+VPSL!AD17+VPR!AD17+Extension!AD17+Agr!AD17+Arch!AD17+'A&amp;S'!AD17+Business!AD17+Education!AD17+Leadership!AD17+Engineering!AD17+'Human Ecology'!AD17+'Vet Med'!AD17+Salina!AD17</f>
        <v>1006</v>
      </c>
      <c r="AE17" s="6">
        <f t="shared" ref="AE17" si="147">AD17/AD$19</f>
        <v>0.77206446661550265</v>
      </c>
      <c r="AF17" s="12">
        <f>President!AF17+Provost!AF17+CIO!AF17+Libraries!AF17+VPAF!AF17+VPCM!AF17+VPHR!AF17+VPSL!AF17+VPR!AF17+Extension!AF17+Agr!AF17+Arch!AF17+'A&amp;S'!AF17+Business!AF17+Education!AF17+Leadership!AF17+Engineering!AF17+'Human Ecology'!AF17+'Vet Med'!AF17+Salina!AF17</f>
        <v>1041</v>
      </c>
      <c r="AG17" s="6">
        <f t="shared" ref="AG17" si="148">AF17/AF$19</f>
        <v>0.78923426838514021</v>
      </c>
      <c r="AH17" s="12">
        <f>President!AH17+Provost!AH17+CIO!AH17+Libraries!AH17+VPAF!AH17+VPCM!AH17+VPHR!AH17+VPSL!AH17+VPR!AH17+Extension!AH17+Agr!AH17+Arch!AH17+'A&amp;S'!AH17+Business!AH17+Education!AH17+Leadership!AH17+Engineering!AH17+'Human Ecology'!AH17+'Vet Med'!AH17+Salina!AH17</f>
        <v>1083</v>
      </c>
      <c r="AI17" s="6">
        <f t="shared" ref="AI17" si="149">AH17/AH$19</f>
        <v>0.7763440860215054</v>
      </c>
      <c r="AJ17" s="12">
        <f>President!AJ17+Provost!AJ17+CIO!AJ17+Libraries!AJ17+VPAF!AJ17+VPCM!AJ17+VPHR!AJ17+VPSL!AJ17+VPR!AJ17+Extension!AJ17+Agr!AJ17+Arch!AJ17+'A&amp;S'!AJ17+Business!AJ17+Education!AJ17+Leadership!AJ17+Engineering!AJ17+'Human Ecology'!AJ17+'Vet Med'!AJ17+Salina!AJ17</f>
        <v>1162</v>
      </c>
      <c r="AK17" s="47">
        <f t="shared" si="1"/>
        <v>0.78940217391304346</v>
      </c>
      <c r="AL17" s="69">
        <v>1223</v>
      </c>
      <c r="AM17" s="6">
        <f t="shared" si="2"/>
        <v>0.78852353320438429</v>
      </c>
      <c r="AN17" s="69">
        <v>1194</v>
      </c>
      <c r="AO17" s="6">
        <f t="shared" si="3"/>
        <v>0.80512474713418747</v>
      </c>
      <c r="AP17" s="69">
        <v>1163</v>
      </c>
      <c r="AQ17" s="47">
        <f>AP17/AP19</f>
        <v>0.78900949796472186</v>
      </c>
      <c r="AR17" s="52">
        <v>1201</v>
      </c>
      <c r="AS17" s="47">
        <f>AR17/AR19</f>
        <v>0.78241042345276868</v>
      </c>
      <c r="AT17" s="52">
        <v>1277</v>
      </c>
      <c r="AU17" s="47">
        <f>AT17/AT19</f>
        <v>0.77960927960927962</v>
      </c>
      <c r="AV17" s="52">
        <v>1591</v>
      </c>
      <c r="AW17" s="19">
        <f>AV17/AV19</f>
        <v>0.79470529470529472</v>
      </c>
      <c r="AX17" s="24">
        <f>President!AX17+Provost!AX17+CIO!AX17+Libraries!AX17+VPAF!AX17+VPCM!AX17+VPHR!AX17+VPSL!AX17+VPR!AX17+Extension!AX17+Agr!AX17+Arch!AX17+'A&amp;S'!AX17+Business!AX17+Education!AX17+Leadership!AX17+Engineering!AX17+'Human Ecology'!AX17+'Vet Med'!AX17+Salina!AX17</f>
        <v>1116</v>
      </c>
      <c r="AY17" s="6">
        <f t="shared" ref="AY17" si="150">AX17/AX$19</f>
        <v>0.8651162790697674</v>
      </c>
      <c r="AZ17" s="12">
        <f>President!AZ17+Provost!AZ17+CIO!AZ17+Libraries!AZ17+VPAF!AZ17+VPCM!AZ17+VPHR!AZ17+VPSL!AZ17+VPR!AZ17+Extension!AZ17+Agr!AZ17+Arch!AZ17+'A&amp;S'!AZ17+Business!AZ17+Education!AZ17+Leadership!AZ17+Engineering!AZ17+'Human Ecology'!AZ17+'Vet Med'!AZ17+Salina!AZ17</f>
        <v>1213</v>
      </c>
      <c r="BA17" s="6">
        <f t="shared" ref="BA17" si="151">AZ17/AZ$19</f>
        <v>0.85603387438249823</v>
      </c>
      <c r="BB17" s="12">
        <f>President!BB17+Provost!BB17+CIO!BB17+Libraries!BB17+VPAF!BB17+VPCM!BB17+VPHR!BB17+VPSL!BB17+VPR!BB17+Extension!BB17+Agr!BB17+Arch!BB17+'A&amp;S'!BB17+Business!BB17+Education!BB17+Leadership!BB17+Engineering!BB17+'Human Ecology'!BB17+'Vet Med'!BB17+Salina!BB17</f>
        <v>1209</v>
      </c>
      <c r="BC17" s="6">
        <f t="shared" ref="BC17" si="152">BB17/BB$19</f>
        <v>0.85441696113074206</v>
      </c>
      <c r="BD17" s="12">
        <f>President!BD17+Provost!BD17+CIO!BD17+Libraries!BD17+VPAF!BD17+VPCM!BD17+VPHR!BD17+VPSL!BD17+VPR!BD17+Extension!BD17+Agr!BD17+Arch!BD17+'A&amp;S'!BD17+Business!BD17+Education!BD17+Leadership!BD17+Engineering!BD17+'Human Ecology'!BD17+'Vet Med'!BD17+Salina!BD17</f>
        <v>1197</v>
      </c>
      <c r="BE17" s="6">
        <f t="shared" ref="BE17" si="153">BD17/BD$19</f>
        <v>0.85074626865671643</v>
      </c>
      <c r="BF17" s="12">
        <f>President!BF17+Provost!BF17+CIO!BF17+Libraries!BF17+VPAF!BF17+VPCM!BF17+VPHR!BF17+VPSL!BF17+VPR!BF17+Extension!BF17+Agr!BF17+Arch!BF17+'A&amp;S'!BF17+Business!BF17+Education!BF17+Leadership!BF17+Engineering!BF17+'Human Ecology'!BF17+'Vet Med'!BF17+Salina!BF17</f>
        <v>1146</v>
      </c>
      <c r="BG17" s="6">
        <f t="shared" ref="BG17" si="154">BF17/BF$19</f>
        <v>0.8526785714285714</v>
      </c>
      <c r="BH17" s="12">
        <f>President!BH17+Provost!BH17+CIO!BH17+Libraries!BH17+VPAF!BH17+VPCM!BH17+VPHR!BH17+VPSL!BH17+VPR!BH17+Extension!BH17+Agr!BH17+Arch!BH17+'A&amp;S'!BH17+Business!BH17+Education!BH17+Leadership!BH17+Engineering!BH17+'Human Ecology'!BH17+'Vet Med'!BH17+Salina!BH17</f>
        <v>1078</v>
      </c>
      <c r="BI17" s="47">
        <f t="shared" si="4"/>
        <v>0.84615384615384615</v>
      </c>
      <c r="BJ17" s="69">
        <v>974</v>
      </c>
      <c r="BK17" s="6">
        <f t="shared" si="5"/>
        <v>0.84037963761863677</v>
      </c>
      <c r="BL17" s="69">
        <v>886</v>
      </c>
      <c r="BM17" s="6">
        <f t="shared" si="6"/>
        <v>0.84060721062618593</v>
      </c>
      <c r="BN17" s="69">
        <v>773</v>
      </c>
      <c r="BO17" s="47">
        <f>BN17/BN19</f>
        <v>0.84204793028322444</v>
      </c>
      <c r="BP17" s="52">
        <v>701</v>
      </c>
      <c r="BQ17" s="47">
        <f>BP17/BP19</f>
        <v>0.83551847437425508</v>
      </c>
      <c r="BR17" s="52">
        <v>677</v>
      </c>
      <c r="BS17" s="47">
        <f>BR17/BR19</f>
        <v>0.82560975609756093</v>
      </c>
      <c r="BT17" s="52">
        <v>641</v>
      </c>
      <c r="BU17" s="19">
        <f>BT17/BT19</f>
        <v>0.81036662452591657</v>
      </c>
      <c r="BV17" s="18">
        <f t="shared" si="7"/>
        <v>2222</v>
      </c>
      <c r="BW17" s="6">
        <f t="shared" ref="BW17" si="155">BV17/BV$19</f>
        <v>0.83785822021116141</v>
      </c>
      <c r="BX17" s="13">
        <f t="shared" si="8"/>
        <v>2451</v>
      </c>
      <c r="BY17" s="6">
        <f t="shared" ref="BY17" si="156">BX17/BX$19</f>
        <v>0.82000669120107061</v>
      </c>
      <c r="BZ17" s="13">
        <f t="shared" si="9"/>
        <v>2507</v>
      </c>
      <c r="CA17" s="6">
        <f t="shared" ref="CA17" si="157">BZ17/BZ$19</f>
        <v>0.82062193126022909</v>
      </c>
      <c r="CB17" s="13">
        <f t="shared" si="10"/>
        <v>2533</v>
      </c>
      <c r="CC17" s="6">
        <f t="shared" ref="CC17" si="158">CB17/CB$19</f>
        <v>0.82481276457180075</v>
      </c>
      <c r="CD17" s="13">
        <f t="shared" si="11"/>
        <v>2524</v>
      </c>
      <c r="CE17" s="6">
        <f t="shared" ref="CE17" si="159">CD17/CD$19</f>
        <v>0.81841763942931256</v>
      </c>
      <c r="CF17" s="13">
        <f t="shared" si="12"/>
        <v>2535</v>
      </c>
      <c r="CG17" s="47">
        <f t="shared" si="13"/>
        <v>0.81853406522441075</v>
      </c>
      <c r="CH17" s="62">
        <v>2483</v>
      </c>
      <c r="CI17" s="6">
        <f t="shared" si="14"/>
        <v>0.81329839502129053</v>
      </c>
      <c r="CJ17" s="69">
        <v>2390</v>
      </c>
      <c r="CK17" s="6">
        <f t="shared" si="15"/>
        <v>0.82328625559765756</v>
      </c>
      <c r="CL17" s="69">
        <v>2288</v>
      </c>
      <c r="CM17" s="47">
        <f>CL17/CL19</f>
        <v>0.81685112459835774</v>
      </c>
      <c r="CN17" s="62">
        <v>2263</v>
      </c>
      <c r="CO17" s="47">
        <f>CN17/CN19</f>
        <v>0.80908115838398287</v>
      </c>
      <c r="CP17" s="62">
        <v>2356</v>
      </c>
      <c r="CQ17" s="47">
        <f>CP17/CP19</f>
        <v>0.80437009218163191</v>
      </c>
      <c r="CR17" s="62">
        <v>2676</v>
      </c>
      <c r="CS17" s="19">
        <f>CR17/CR19</f>
        <v>0.80797101449275366</v>
      </c>
    </row>
    <row r="18" spans="1:97" ht="47.25" customHeight="1" thickBot="1" x14ac:dyDescent="0.3">
      <c r="A18" s="29" t="s">
        <v>7</v>
      </c>
      <c r="B18" s="25">
        <f>President!B18+Provost!B18+CIO!B18+Libraries!B18+VPAF!B18+VPCM!B18+VPHR!B18+VPSL!B18+VPR!B18+Extension!B18+Agr!B18+Arch!B18+'A&amp;S'!B18+Business!B18+Education!B18+Leadership!B18+Engineering!B18+'Human Ecology'!B18+'Vet Med'!B18+Salina!B18</f>
        <v>3</v>
      </c>
      <c r="C18" s="7">
        <f t="shared" si="16"/>
        <v>9.9337748344370865E-3</v>
      </c>
      <c r="D18" s="14">
        <f>President!D18+Provost!D18+CIO!D18+Libraries!D18+VPAF!D18+VPCM!D18+VPHR!D18+VPSL!D18+VPR!D18+Extension!D18+Agr!D18+Arch!D18+'A&amp;S'!D18+Business!D18+Education!D18+Leadership!D18+Engineering!D18+'Human Ecology'!D18+'Vet Med'!D18+Salina!D18</f>
        <v>2</v>
      </c>
      <c r="E18" s="7">
        <f t="shared" si="16"/>
        <v>6.0975609756097563E-3</v>
      </c>
      <c r="F18" s="14">
        <f>President!F18+Provost!F18+CIO!F18+Libraries!F18+VPAF!F18+VPCM!F18+VPHR!F18+VPSL!F18+VPR!F18+Extension!F18+Agr!F18+Arch!F18+'A&amp;S'!F18+Business!F18+Education!F18+Leadership!F18+Engineering!F18+'Human Ecology'!F18+'Vet Med'!F18+Salina!F18</f>
        <v>3</v>
      </c>
      <c r="G18" s="7">
        <f t="shared" ref="G18" si="160">F18/F$19</f>
        <v>8.9020771513353119E-3</v>
      </c>
      <c r="H18" s="14">
        <f>President!H18+Provost!H18+CIO!H18+Libraries!H18+VPAF!H18+VPCM!H18+VPHR!H18+VPSL!H18+VPR!H18+Extension!H18+Agr!H18+Arch!H18+'A&amp;S'!H18+Business!H18+Education!H18+Leadership!H18+Engineering!H18+'Human Ecology'!H18+'Vet Med'!H18+Salina!H18</f>
        <v>4</v>
      </c>
      <c r="I18" s="7">
        <f t="shared" ref="I18" si="161">H18/H$19</f>
        <v>1.1594202898550725E-2</v>
      </c>
      <c r="J18" s="14">
        <f>President!J18+Provost!J18+CIO!J18+Libraries!J18+VPAF!J18+VPCM!J18+VPHR!J18+VPSL!J18+VPR!J18+Extension!J18+Agr!J18+Arch!J18+'A&amp;S'!J18+Business!J18+Education!J18+Leadership!J18+Engineering!J18+'Human Ecology'!J18+'Vet Med'!J18+Salina!J18</f>
        <v>4</v>
      </c>
      <c r="K18" s="7">
        <f t="shared" ref="K18" si="162">J18/J$19</f>
        <v>1.1594202898550725E-2</v>
      </c>
      <c r="L18" s="14">
        <f>President!L18+Provost!L18+CIO!L18+Libraries!L18+VPAF!L18+VPCM!L18+VPHR!L18+VPSL!L18+VPR!L18+Extension!L18+Agr!L18+Arch!L18+'A&amp;S'!L18+Business!L18+Education!L18+Leadership!L18+Engineering!L18+'Human Ecology'!L18+'Vet Med'!L18+Salina!L18</f>
        <v>4</v>
      </c>
      <c r="M18" s="7">
        <f t="shared" si="0"/>
        <v>1.1396011396011397E-2</v>
      </c>
      <c r="N18" s="68">
        <v>6</v>
      </c>
      <c r="O18" s="7">
        <f t="shared" si="0"/>
        <v>1.7492711370262391E-2</v>
      </c>
      <c r="P18" s="68">
        <v>5</v>
      </c>
      <c r="Q18" s="7">
        <f t="shared" si="0"/>
        <v>1.3661202185792349E-2</v>
      </c>
      <c r="R18" s="68">
        <v>6</v>
      </c>
      <c r="S18" s="46">
        <f>R18/R19</f>
        <v>1.4669926650366748E-2</v>
      </c>
      <c r="T18" s="50">
        <v>5</v>
      </c>
      <c r="U18" s="72">
        <f>T18/T19</f>
        <v>1.1820330969267139E-2</v>
      </c>
      <c r="V18" s="50">
        <v>6</v>
      </c>
      <c r="W18" s="72">
        <f>V18/V19</f>
        <v>1.2738853503184714E-2</v>
      </c>
      <c r="X18" s="50">
        <v>5</v>
      </c>
      <c r="Y18" s="56">
        <f>X18/X19</f>
        <v>9.6339113680154135E-3</v>
      </c>
      <c r="Z18" s="25">
        <f>President!Z18+Provost!Z18+CIO!Z18+Libraries!Z18+VPAF!Z18+VPCM!Z18+VPHR!Z18+VPSL!Z18+VPR!Z18+Extension!Z18+Agr!Z18+Arch!Z18+'A&amp;S'!Z18+Business!Z18+Education!Z18+Leadership!Z18+Engineering!Z18+'Human Ecology'!Z18+'Vet Med'!Z18+Salina!Z18</f>
        <v>13</v>
      </c>
      <c r="AA18" s="7">
        <f t="shared" ref="AA18" si="163">Z18/Z$19</f>
        <v>1.2264150943396227E-2</v>
      </c>
      <c r="AB18" s="14">
        <f>President!AB18+Provost!AB18+CIO!AB18+Libraries!AB18+VPAF!AB18+VPCM!AB18+VPHR!AB18+VPSL!AB18+VPR!AB18+Extension!AB18+Agr!AB18+Arch!AB18+'A&amp;S'!AB18+Business!AB18+Education!AB18+Leadership!AB18+Engineering!AB18+'Human Ecology'!AB18+'Vet Med'!AB18+Salina!AB18</f>
        <v>12</v>
      </c>
      <c r="AC18" s="7">
        <f t="shared" ref="AC18" si="164">AB18/AB$19</f>
        <v>9.6463022508038593E-3</v>
      </c>
      <c r="AD18" s="14">
        <f>President!AD18+Provost!AD18+CIO!AD18+Libraries!AD18+VPAF!AD18+VPCM!AD18+VPHR!AD18+VPSL!AD18+VPR!AD18+Extension!AD18+Agr!AD18+Arch!AD18+'A&amp;S'!AD18+Business!AD18+Education!AD18+Leadership!AD18+Engineering!AD18+'Human Ecology'!AD18+'Vet Med'!AD18+Salina!AD18</f>
        <v>11</v>
      </c>
      <c r="AE18" s="7">
        <f t="shared" ref="AE18" si="165">AD18/AD$19</f>
        <v>8.4420567920184195E-3</v>
      </c>
      <c r="AF18" s="14">
        <f>President!AF18+Provost!AF18+CIO!AF18+Libraries!AF18+VPAF!AF18+VPCM!AF18+VPHR!AF18+VPSL!AF18+VPR!AF18+Extension!AF18+Agr!AF18+Arch!AF18+'A&amp;S'!AF18+Business!AF18+Education!AF18+Leadership!AF18+Engineering!AF18+'Human Ecology'!AF18+'Vet Med'!AF18+Salina!AF18</f>
        <v>6</v>
      </c>
      <c r="AG18" s="7">
        <f t="shared" ref="AG18" si="166">AF18/AF$19</f>
        <v>4.5489006823351023E-3</v>
      </c>
      <c r="AH18" s="14">
        <f>President!AH18+Provost!AH18+CIO!AH18+Libraries!AH18+VPAF!AH18+VPCM!AH18+VPHR!AH18+VPSL!AH18+VPR!AH18+Extension!AH18+Agr!AH18+Arch!AH18+'A&amp;S'!AH18+Business!AH18+Education!AH18+Leadership!AH18+Engineering!AH18+'Human Ecology'!AH18+'Vet Med'!AH18+Salina!AH18</f>
        <v>9</v>
      </c>
      <c r="AI18" s="7">
        <f t="shared" ref="AI18" si="167">AH18/AH$19</f>
        <v>6.4516129032258064E-3</v>
      </c>
      <c r="AJ18" s="14">
        <f>President!AJ18+Provost!AJ18+CIO!AJ18+Libraries!AJ18+VPAF!AJ18+VPCM!AJ18+VPHR!AJ18+VPSL!AJ18+VPR!AJ18+Extension!AJ18+Agr!AJ18+Arch!AJ18+'A&amp;S'!AJ18+Business!AJ18+Education!AJ18+Leadership!AJ18+Engineering!AJ18+'Human Ecology'!AJ18+'Vet Med'!AJ18+Salina!AJ18</f>
        <v>9</v>
      </c>
      <c r="AK18" s="46">
        <f t="shared" si="1"/>
        <v>6.114130434782609E-3</v>
      </c>
      <c r="AL18" s="68">
        <v>137</v>
      </c>
      <c r="AM18" s="7">
        <f t="shared" si="2"/>
        <v>8.8330109606705356E-2</v>
      </c>
      <c r="AN18" s="68">
        <v>108</v>
      </c>
      <c r="AO18" s="7">
        <f t="shared" si="3"/>
        <v>7.2825354012137564E-2</v>
      </c>
      <c r="AP18" s="68">
        <v>8</v>
      </c>
      <c r="AQ18" s="46">
        <f>AP18/AP19</f>
        <v>5.4274084124830389E-3</v>
      </c>
      <c r="AR18" s="50">
        <v>8</v>
      </c>
      <c r="AS18" s="72">
        <f>AR18/AR19</f>
        <v>5.2117263843648211E-3</v>
      </c>
      <c r="AT18" s="50">
        <v>117</v>
      </c>
      <c r="AU18" s="72">
        <f>AT18/AT19</f>
        <v>7.1428571428571425E-2</v>
      </c>
      <c r="AV18" s="50">
        <v>126</v>
      </c>
      <c r="AW18" s="56">
        <f>AV18/AV19</f>
        <v>6.2937062937062943E-2</v>
      </c>
      <c r="AX18" s="25">
        <f>President!AX18+Provost!AX18+CIO!AX18+Libraries!AX18+VPAF!AX18+VPCM!AX18+VPHR!AX18+VPSL!AX18+VPR!AX18+Extension!AX18+Agr!AX18+Arch!AX18+'A&amp;S'!AX18+Business!AX18+Education!AX18+Leadership!AX18+Engineering!AX18+'Human Ecology'!AX18+'Vet Med'!AX18+Salina!AX18</f>
        <v>2</v>
      </c>
      <c r="AY18" s="7">
        <f t="shared" ref="AY18" si="168">AX18/AX$19</f>
        <v>1.5503875968992248E-3</v>
      </c>
      <c r="AZ18" s="14">
        <f>President!AZ18+Provost!AZ18+CIO!AZ18+Libraries!AZ18+VPAF!AZ18+VPCM!AZ18+VPHR!AZ18+VPSL!AZ18+VPR!AZ18+Extension!AZ18+Agr!AZ18+Arch!AZ18+'A&amp;S'!AZ18+Business!AZ18+Education!AZ18+Leadership!AZ18+Engineering!AZ18+'Human Ecology'!AZ18+'Vet Med'!AZ18+Salina!AZ18</f>
        <v>3</v>
      </c>
      <c r="BA18" s="7">
        <f t="shared" ref="BA18" si="169">AZ18/AZ$19</f>
        <v>2.1171489061397319E-3</v>
      </c>
      <c r="BB18" s="14">
        <f>President!BB18+Provost!BB18+CIO!BB18+Libraries!BB18+VPAF!BB18+VPCM!BB18+VPHR!BB18+VPSL!BB18+VPR!BB18+Extension!BB18+Agr!BB18+Arch!BB18+'A&amp;S'!BB18+Business!BB18+Education!BB18+Leadership!BB18+Engineering!BB18+'Human Ecology'!BB18+'Vet Med'!BB18+Salina!BB18</f>
        <v>3</v>
      </c>
      <c r="BC18" s="7">
        <f t="shared" ref="BC18" si="170">BB18/BB$19</f>
        <v>2.1201413427561835E-3</v>
      </c>
      <c r="BD18" s="14">
        <f>President!BD18+Provost!BD18+CIO!BD18+Libraries!BD18+VPAF!BD18+VPCM!BD18+VPHR!BD18+VPSL!BD18+VPR!BD18+Extension!BD18+Agr!BD18+Arch!BD18+'A&amp;S'!BD18+Business!BD18+Education!BD18+Leadership!BD18+Engineering!BD18+'Human Ecology'!BD18+'Vet Med'!BD18+Salina!BD18</f>
        <v>4</v>
      </c>
      <c r="BE18" s="7">
        <f t="shared" ref="BE18" si="171">BD18/BD$19</f>
        <v>2.8429282160625444E-3</v>
      </c>
      <c r="BF18" s="14">
        <f>President!BF18+Provost!BF18+CIO!BF18+Libraries!BF18+VPAF!BF18+VPCM!BF18+VPHR!BF18+VPSL!BF18+VPR!BF18+Extension!BF18+Agr!BF18+Arch!BF18+'A&amp;S'!BF18+Business!BF18+Education!BF18+Leadership!BF18+Engineering!BF18+'Human Ecology'!BF18+'Vet Med'!BF18+Salina!BF18</f>
        <v>11</v>
      </c>
      <c r="BG18" s="7">
        <f t="shared" ref="BG18" si="172">BF18/BF$19</f>
        <v>8.1845238095238099E-3</v>
      </c>
      <c r="BH18" s="14">
        <f>President!BH18+Provost!BH18+CIO!BH18+Libraries!BH18+VPAF!BH18+VPCM!BH18+VPHR!BH18+VPSL!BH18+VPR!BH18+Extension!BH18+Agr!BH18+Arch!BH18+'A&amp;S'!BH18+Business!BH18+Education!BH18+Leadership!BH18+Engineering!BH18+'Human Ecology'!BH18+'Vet Med'!BH18+Salina!BH18</f>
        <v>9</v>
      </c>
      <c r="BI18" s="46">
        <f t="shared" si="4"/>
        <v>7.0643642072213504E-3</v>
      </c>
      <c r="BJ18" s="68">
        <v>10</v>
      </c>
      <c r="BK18" s="7">
        <f t="shared" si="5"/>
        <v>8.6281276962899053E-3</v>
      </c>
      <c r="BL18" s="68">
        <v>8</v>
      </c>
      <c r="BM18" s="7">
        <f t="shared" si="6"/>
        <v>7.5901328273244783E-3</v>
      </c>
      <c r="BN18" s="68">
        <v>4</v>
      </c>
      <c r="BO18" s="46">
        <f>BN18/BN19</f>
        <v>4.3572984749455342E-3</v>
      </c>
      <c r="BP18" s="50">
        <v>5</v>
      </c>
      <c r="BQ18" s="72">
        <f>BP18/BP19</f>
        <v>5.9594755661501785E-3</v>
      </c>
      <c r="BR18" s="50">
        <v>6</v>
      </c>
      <c r="BS18" s="72">
        <f>BR18/BR19</f>
        <v>7.3170731707317077E-3</v>
      </c>
      <c r="BT18" s="50">
        <v>9</v>
      </c>
      <c r="BU18" s="56">
        <f>BT18/BT19</f>
        <v>1.1378002528445006E-2</v>
      </c>
      <c r="BV18" s="20">
        <f t="shared" si="7"/>
        <v>18</v>
      </c>
      <c r="BW18" s="7">
        <f t="shared" ref="BW18" si="173">BV18/BV$19</f>
        <v>6.7873303167420816E-3</v>
      </c>
      <c r="BX18" s="15">
        <f t="shared" si="8"/>
        <v>17</v>
      </c>
      <c r="BY18" s="7">
        <f t="shared" ref="BY18" si="174">BX18/BX$19</f>
        <v>5.6875209100033458E-3</v>
      </c>
      <c r="BZ18" s="15">
        <f t="shared" si="9"/>
        <v>17</v>
      </c>
      <c r="CA18" s="7">
        <f t="shared" ref="CA18" si="175">BZ18/BZ$19</f>
        <v>5.5646481178396072E-3</v>
      </c>
      <c r="CB18" s="15">
        <f t="shared" si="10"/>
        <v>14</v>
      </c>
      <c r="CC18" s="7">
        <f t="shared" ref="CC18" si="176">CB18/CB$19</f>
        <v>4.5587756431129927E-3</v>
      </c>
      <c r="CD18" s="15">
        <f t="shared" si="11"/>
        <v>24</v>
      </c>
      <c r="CE18" s="7">
        <f t="shared" ref="CE18" si="177">CD18/CD$19</f>
        <v>7.7821011673151752E-3</v>
      </c>
      <c r="CF18" s="15">
        <f t="shared" si="12"/>
        <v>22</v>
      </c>
      <c r="CG18" s="46">
        <f t="shared" si="13"/>
        <v>7.103648692282854E-3</v>
      </c>
      <c r="CH18" s="70">
        <v>153</v>
      </c>
      <c r="CI18" s="7">
        <f t="shared" si="14"/>
        <v>5.0114641336390438E-2</v>
      </c>
      <c r="CJ18" s="68">
        <v>121</v>
      </c>
      <c r="CK18" s="7">
        <f t="shared" si="15"/>
        <v>4.168101963486049E-2</v>
      </c>
      <c r="CL18" s="68">
        <v>18</v>
      </c>
      <c r="CM18" s="46">
        <f>CL18/CL19</f>
        <v>6.4262763298821848E-3</v>
      </c>
      <c r="CN18" s="60">
        <v>18</v>
      </c>
      <c r="CO18" s="72">
        <f>CN18/CN19</f>
        <v>6.435466571326421E-3</v>
      </c>
      <c r="CP18" s="60">
        <v>129</v>
      </c>
      <c r="CQ18" s="72">
        <f>CP18/CP19</f>
        <v>4.4042335268009561E-2</v>
      </c>
      <c r="CR18" s="60">
        <v>140</v>
      </c>
      <c r="CS18" s="56">
        <f>CR18/CR19</f>
        <v>4.2270531400966184E-2</v>
      </c>
    </row>
    <row r="19" spans="1:97" ht="47.25" customHeight="1" thickTop="1" thickBot="1" x14ac:dyDescent="0.3">
      <c r="A19" s="31" t="s">
        <v>8</v>
      </c>
      <c r="B19" s="40">
        <f>SUM(B11:B18)</f>
        <v>302</v>
      </c>
      <c r="C19" s="41"/>
      <c r="D19" s="41">
        <f t="shared" ref="D19:CB19" si="178">SUM(D11:D18)</f>
        <v>328</v>
      </c>
      <c r="E19" s="41"/>
      <c r="F19" s="41">
        <f t="shared" si="178"/>
        <v>337</v>
      </c>
      <c r="G19" s="41"/>
      <c r="H19" s="41">
        <f t="shared" ref="H19:BD19" si="179">SUM(H11:H18)</f>
        <v>345</v>
      </c>
      <c r="I19" s="41"/>
      <c r="J19" s="41">
        <f t="shared" ref="J19" si="180">SUM(J11:J18)</f>
        <v>345</v>
      </c>
      <c r="K19" s="41"/>
      <c r="L19" s="41">
        <f>SUM(L11:L18)</f>
        <v>351</v>
      </c>
      <c r="M19" s="48"/>
      <c r="N19" s="48">
        <f>SUM(N11:N18)</f>
        <v>343</v>
      </c>
      <c r="O19" s="48"/>
      <c r="P19" s="48">
        <f>SUM(P11:P18)</f>
        <v>366</v>
      </c>
      <c r="Q19" s="48"/>
      <c r="R19" s="66">
        <f>SUM(R11:R18)</f>
        <v>409</v>
      </c>
      <c r="S19" s="41"/>
      <c r="T19" s="54">
        <f>SUM(T11:T18)</f>
        <v>423</v>
      </c>
      <c r="U19" s="75"/>
      <c r="V19" s="54">
        <f>SUM(V11:V18)</f>
        <v>471</v>
      </c>
      <c r="W19" s="75"/>
      <c r="X19" s="54">
        <f>SUM(X11:X18)</f>
        <v>519</v>
      </c>
      <c r="Y19" s="53"/>
      <c r="Z19" s="40">
        <f t="shared" si="179"/>
        <v>1060</v>
      </c>
      <c r="AA19" s="41"/>
      <c r="AB19" s="41">
        <f t="shared" si="179"/>
        <v>1244</v>
      </c>
      <c r="AC19" s="41"/>
      <c r="AD19" s="41">
        <f t="shared" si="179"/>
        <v>1303</v>
      </c>
      <c r="AE19" s="41"/>
      <c r="AF19" s="41">
        <f t="shared" si="179"/>
        <v>1319</v>
      </c>
      <c r="AG19" s="41"/>
      <c r="AH19" s="41">
        <f t="shared" ref="AH19" si="181">SUM(AH11:AH18)</f>
        <v>1395</v>
      </c>
      <c r="AI19" s="41"/>
      <c r="AJ19" s="41">
        <f>SUM(AJ11:AJ18)</f>
        <v>1472</v>
      </c>
      <c r="AK19" s="41"/>
      <c r="AL19" s="48">
        <f>SUM(AL11:AL18)</f>
        <v>1551</v>
      </c>
      <c r="AM19" s="48"/>
      <c r="AN19" s="48">
        <f>SUM(AN11:AN18)</f>
        <v>1483</v>
      </c>
      <c r="AO19" s="48"/>
      <c r="AP19" s="66">
        <f>SUM(AP11:AP18)</f>
        <v>1474</v>
      </c>
      <c r="AQ19" s="48"/>
      <c r="AR19" s="58">
        <f>SUM(AR11:AR18)</f>
        <v>1535</v>
      </c>
      <c r="AS19" s="75"/>
      <c r="AT19" s="58">
        <f>SUM(AT11:AT18)</f>
        <v>1638</v>
      </c>
      <c r="AU19" s="75"/>
      <c r="AV19" s="58">
        <f>SUM(AV11:AV18)</f>
        <v>2002</v>
      </c>
      <c r="AW19" s="53"/>
      <c r="AX19" s="40">
        <f t="shared" si="179"/>
        <v>1290</v>
      </c>
      <c r="AY19" s="41"/>
      <c r="AZ19" s="41">
        <f t="shared" si="179"/>
        <v>1417</v>
      </c>
      <c r="BA19" s="41"/>
      <c r="BB19" s="41">
        <f t="shared" si="179"/>
        <v>1415</v>
      </c>
      <c r="BC19" s="41"/>
      <c r="BD19" s="41">
        <f t="shared" si="179"/>
        <v>1407</v>
      </c>
      <c r="BE19" s="41"/>
      <c r="BF19" s="41">
        <f t="shared" ref="BF19" si="182">SUM(BF11:BF18)</f>
        <v>1344</v>
      </c>
      <c r="BG19" s="41"/>
      <c r="BH19" s="41">
        <f>SUM(BH11:BH18)</f>
        <v>1274</v>
      </c>
      <c r="BI19" s="41"/>
      <c r="BJ19" s="48">
        <f>SUM(BJ11:BJ18)</f>
        <v>1159</v>
      </c>
      <c r="BK19" s="48"/>
      <c r="BL19" s="48">
        <f>SUM(BL11:BL18)</f>
        <v>1054</v>
      </c>
      <c r="BM19" s="48"/>
      <c r="BN19" s="66">
        <f>SUM(BN11:BN18)</f>
        <v>918</v>
      </c>
      <c r="BO19" s="48"/>
      <c r="BP19" s="54">
        <f>SUM(BP11:BP18)</f>
        <v>839</v>
      </c>
      <c r="BQ19" s="75"/>
      <c r="BR19" s="54">
        <f>SUM(BR11:BR18)</f>
        <v>820</v>
      </c>
      <c r="BS19" s="75"/>
      <c r="BT19" s="54">
        <f>SUM(BT11:BT18)</f>
        <v>791</v>
      </c>
      <c r="BU19" s="53"/>
      <c r="BV19" s="40">
        <f t="shared" si="178"/>
        <v>2652</v>
      </c>
      <c r="BW19" s="41"/>
      <c r="BX19" s="41">
        <f t="shared" si="178"/>
        <v>2989</v>
      </c>
      <c r="BY19" s="41"/>
      <c r="BZ19" s="41">
        <f t="shared" si="178"/>
        <v>3055</v>
      </c>
      <c r="CA19" s="41"/>
      <c r="CB19" s="41">
        <f t="shared" si="178"/>
        <v>3071</v>
      </c>
      <c r="CC19" s="41"/>
      <c r="CD19" s="41">
        <f t="shared" ref="CD19" si="183">SUM(CD11:CD18)</f>
        <v>3084</v>
      </c>
      <c r="CE19" s="41"/>
      <c r="CF19" s="41">
        <f>SUM(CF11:CF18)</f>
        <v>3097</v>
      </c>
      <c r="CG19" s="41"/>
      <c r="CH19" s="48">
        <f>SUM(CH11:CH18)</f>
        <v>3053</v>
      </c>
      <c r="CI19" s="48"/>
      <c r="CJ19" s="48">
        <f>SUM(CJ11:CJ18)</f>
        <v>2903</v>
      </c>
      <c r="CK19" s="48"/>
      <c r="CL19" s="66">
        <f>SUM(CL11:CL18)</f>
        <v>2801</v>
      </c>
      <c r="CM19" s="48"/>
      <c r="CN19" s="58">
        <f>SUM(CN11:CN18)</f>
        <v>2797</v>
      </c>
      <c r="CO19" s="75"/>
      <c r="CP19" s="58">
        <f>SUM(CP11:CP18)</f>
        <v>2929</v>
      </c>
      <c r="CQ19" s="75"/>
      <c r="CR19" s="58">
        <f>SUM(CR11:CR18)</f>
        <v>3312</v>
      </c>
      <c r="CS19" s="53"/>
    </row>
  </sheetData>
  <mergeCells count="55"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D8:AE8"/>
    <mergeCell ref="AB8:AC8"/>
    <mergeCell ref="BT8:BU8"/>
    <mergeCell ref="AT8:AU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  <mergeCell ref="BZ8:CA8"/>
    <mergeCell ref="BV7:CS7"/>
    <mergeCell ref="CD8:CE8"/>
    <mergeCell ref="A6:CS6"/>
    <mergeCell ref="CL8:CM8"/>
    <mergeCell ref="CR8:CS8"/>
    <mergeCell ref="R8:S8"/>
    <mergeCell ref="X8:Y8"/>
    <mergeCell ref="AP8:AQ8"/>
    <mergeCell ref="AV8:AW8"/>
    <mergeCell ref="BN8:BO8"/>
    <mergeCell ref="CB8:CC8"/>
    <mergeCell ref="BL8:BM8"/>
    <mergeCell ref="CH8:CI8"/>
    <mergeCell ref="CJ8:CK8"/>
    <mergeCell ref="BP8:BQ8"/>
    <mergeCell ref="CN8:CO8"/>
    <mergeCell ref="V8:W8"/>
    <mergeCell ref="BR8:BS8"/>
    <mergeCell ref="CP8:CQ8"/>
    <mergeCell ref="N8:O8"/>
    <mergeCell ref="P8:Q8"/>
    <mergeCell ref="AL8:AM8"/>
    <mergeCell ref="AN8:AO8"/>
    <mergeCell ref="BJ8:BK8"/>
    <mergeCell ref="T8:U8"/>
    <mergeCell ref="AR8:AS8"/>
  </mergeCells>
  <printOptions horizontalCentered="1"/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20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19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84" t="s">
        <v>30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6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80"/>
      <c r="N8" s="78">
        <v>2019</v>
      </c>
      <c r="O8" s="79"/>
      <c r="P8" s="78">
        <v>2020</v>
      </c>
      <c r="Q8" s="79"/>
      <c r="R8" s="78">
        <v>2021</v>
      </c>
      <c r="S8" s="80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80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80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3</v>
      </c>
      <c r="C9" s="8">
        <f>B9/B$19</f>
        <v>0.42857142857142855</v>
      </c>
      <c r="D9" s="11">
        <v>3</v>
      </c>
      <c r="E9" s="8">
        <f>D9/D$19</f>
        <v>0.375</v>
      </c>
      <c r="F9" s="11">
        <v>3</v>
      </c>
      <c r="G9" s="8">
        <f>F9/F$19</f>
        <v>0.42857142857142855</v>
      </c>
      <c r="H9" s="11">
        <v>3</v>
      </c>
      <c r="I9" s="8">
        <f>H9/H$19</f>
        <v>0.42857142857142855</v>
      </c>
      <c r="J9" s="11">
        <v>3</v>
      </c>
      <c r="K9" s="8">
        <f>J9/J$19</f>
        <v>0.42857142857142855</v>
      </c>
      <c r="L9" s="11">
        <v>6</v>
      </c>
      <c r="M9" s="45">
        <f t="shared" ref="M9:M18" si="0">L9/L$19</f>
        <v>0.54545454545454541</v>
      </c>
      <c r="N9" s="67">
        <v>5</v>
      </c>
      <c r="O9" s="8">
        <f t="shared" ref="O9:O17" si="1">N9/N$19</f>
        <v>0.5</v>
      </c>
      <c r="P9" s="67">
        <v>5</v>
      </c>
      <c r="Q9" s="8">
        <f t="shared" ref="Q9:Q17" si="2">P9/P$19</f>
        <v>0.45454545454545453</v>
      </c>
      <c r="R9" s="67">
        <v>6</v>
      </c>
      <c r="S9" s="45">
        <f>R9/R19</f>
        <v>0.42857142857142855</v>
      </c>
      <c r="T9" s="49">
        <v>7</v>
      </c>
      <c r="U9" s="73">
        <f>T9/T19</f>
        <v>0.58333333333333337</v>
      </c>
      <c r="V9" s="49">
        <v>14</v>
      </c>
      <c r="W9" s="73">
        <f>V9/V19</f>
        <v>0.63636363636363635</v>
      </c>
      <c r="X9" s="49">
        <v>13</v>
      </c>
      <c r="Y9" s="55">
        <f>X9/X19</f>
        <v>0.59090909090909094</v>
      </c>
      <c r="Z9" s="34">
        <v>3</v>
      </c>
      <c r="AA9" s="8">
        <f>Z9/Z$19</f>
        <v>0.25</v>
      </c>
      <c r="AB9" s="5">
        <v>5</v>
      </c>
      <c r="AC9" s="8">
        <f>AB9/AB$19</f>
        <v>0.27777777777777779</v>
      </c>
      <c r="AD9" s="5">
        <v>5</v>
      </c>
      <c r="AE9" s="8">
        <f>AD9/AD$19</f>
        <v>0.23809523809523808</v>
      </c>
      <c r="AF9" s="5">
        <v>6</v>
      </c>
      <c r="AG9" s="8">
        <f>AF9/AF$19</f>
        <v>0.27272727272727271</v>
      </c>
      <c r="AH9" s="5">
        <v>6</v>
      </c>
      <c r="AI9" s="8">
        <f>AH9/AH$19</f>
        <v>0.2857142857142857</v>
      </c>
      <c r="AJ9" s="5">
        <v>7</v>
      </c>
      <c r="AK9" s="45">
        <f t="shared" ref="AK9:AK18" si="3">AJ9/AJ$19</f>
        <v>0.31818181818181818</v>
      </c>
      <c r="AL9" s="67">
        <v>9</v>
      </c>
      <c r="AM9" s="8">
        <f t="shared" ref="AM9:AM17" si="4">AL9/AL$19</f>
        <v>0.34615384615384615</v>
      </c>
      <c r="AN9" s="67">
        <v>10</v>
      </c>
      <c r="AO9" s="8">
        <f t="shared" ref="AO9:AO17" si="5">AN9/AN$19</f>
        <v>0.35714285714285715</v>
      </c>
      <c r="AP9" s="67">
        <v>7</v>
      </c>
      <c r="AQ9" s="45">
        <f>AP9/AP19</f>
        <v>0.29166666666666669</v>
      </c>
      <c r="AR9" s="49">
        <v>9</v>
      </c>
      <c r="AS9" s="73">
        <f>AR9/AR19</f>
        <v>0.36</v>
      </c>
      <c r="AT9" s="49">
        <v>8</v>
      </c>
      <c r="AU9" s="73">
        <f>AT9/AT19</f>
        <v>0.25</v>
      </c>
      <c r="AV9" s="49">
        <v>10</v>
      </c>
      <c r="AW9" s="55">
        <f>AV9/AV19</f>
        <v>0.2857142857142857</v>
      </c>
      <c r="AX9" s="34">
        <v>1</v>
      </c>
      <c r="AY9" s="8">
        <f>AX9/AX$19</f>
        <v>0.33333333333333331</v>
      </c>
      <c r="AZ9" s="5"/>
      <c r="BA9" s="8">
        <f>AZ9/AZ$19</f>
        <v>0</v>
      </c>
      <c r="BB9" s="5"/>
      <c r="BC9" s="8">
        <f>BB9/BB$19</f>
        <v>0</v>
      </c>
      <c r="BD9" s="5"/>
      <c r="BE9" s="8">
        <f>BD9/BD$19</f>
        <v>0</v>
      </c>
      <c r="BF9" s="5"/>
      <c r="BG9" s="8">
        <f>BF9/BF$19</f>
        <v>0</v>
      </c>
      <c r="BH9" s="5"/>
      <c r="BI9" s="8">
        <f t="shared" ref="BI9:BI18" si="6">BH9/BH$19</f>
        <v>0</v>
      </c>
      <c r="BJ9" s="67"/>
      <c r="BK9" s="8"/>
      <c r="BL9" s="67"/>
      <c r="BM9" s="8"/>
      <c r="BN9" s="67"/>
      <c r="BO9" s="45"/>
      <c r="BP9" s="49"/>
      <c r="BQ9" s="73"/>
      <c r="BR9" s="73"/>
      <c r="BS9" s="73"/>
      <c r="BT9" s="49"/>
      <c r="BU9" s="55"/>
      <c r="BV9" s="34">
        <f t="shared" ref="BV9:BV17" si="7">B9+Z9+AX9</f>
        <v>7</v>
      </c>
      <c r="BW9" s="8">
        <f>BV9/BV$19</f>
        <v>0.31818181818181818</v>
      </c>
      <c r="BX9" s="5">
        <f t="shared" ref="BX9:BX18" si="8">D9+AB9+AZ9</f>
        <v>8</v>
      </c>
      <c r="BY9" s="8">
        <f>BX9/BX$19</f>
        <v>0.25</v>
      </c>
      <c r="BZ9" s="5">
        <f t="shared" ref="BZ9:BZ18" si="9">F9+AD9+BB9</f>
        <v>8</v>
      </c>
      <c r="CA9" s="8">
        <f>BZ9/BZ$19</f>
        <v>0.24242424242424243</v>
      </c>
      <c r="CB9" s="5">
        <f t="shared" ref="CB9:CB18" si="10">H9+AF9+BD9</f>
        <v>9</v>
      </c>
      <c r="CC9" s="8">
        <f>CB9/CB$19</f>
        <v>0.26470588235294118</v>
      </c>
      <c r="CD9" s="5">
        <f t="shared" ref="CD9:CD18" si="11">J9+AH9+BF9</f>
        <v>9</v>
      </c>
      <c r="CE9" s="8">
        <f>CD9/CD$19</f>
        <v>0.28125</v>
      </c>
      <c r="CF9" s="5">
        <f t="shared" ref="CF9:CF18" si="12">L9+AJ9+BH9</f>
        <v>13</v>
      </c>
      <c r="CG9" s="45">
        <f t="shared" ref="CG9:CG18" si="13">CF9/CF$19</f>
        <v>0.3611111111111111</v>
      </c>
      <c r="CH9" s="67">
        <v>14</v>
      </c>
      <c r="CI9" s="8">
        <f t="shared" ref="CI9:CI17" si="14">CH9/CH$19</f>
        <v>0.35897435897435898</v>
      </c>
      <c r="CJ9" s="67">
        <v>15</v>
      </c>
      <c r="CK9" s="8">
        <f t="shared" ref="CK9:CK17" si="15">CJ9/CJ$19</f>
        <v>0.375</v>
      </c>
      <c r="CL9" s="67">
        <v>13</v>
      </c>
      <c r="CM9" s="45">
        <f>CL9/CL19</f>
        <v>0.34210526315789475</v>
      </c>
      <c r="CN9" s="49">
        <v>16</v>
      </c>
      <c r="CO9" s="73">
        <f>CN9/CN19</f>
        <v>0.42105263157894735</v>
      </c>
      <c r="CP9" s="49">
        <v>22</v>
      </c>
      <c r="CQ9" s="73">
        <f>CP9/CP19</f>
        <v>0.40740740740740738</v>
      </c>
      <c r="CR9" s="49">
        <v>23</v>
      </c>
      <c r="CS9" s="55">
        <f>CR9/CR19</f>
        <v>0.40350877192982454</v>
      </c>
    </row>
    <row r="10" spans="1:97" ht="47.25" customHeight="1" thickBot="1" x14ac:dyDescent="0.3">
      <c r="A10" s="29" t="s">
        <v>10</v>
      </c>
      <c r="B10" s="36">
        <v>4</v>
      </c>
      <c r="C10" s="7">
        <f t="shared" ref="C10:E18" si="16">B10/B$19</f>
        <v>0.5714285714285714</v>
      </c>
      <c r="D10" s="10">
        <v>5</v>
      </c>
      <c r="E10" s="7">
        <f t="shared" si="16"/>
        <v>0.625</v>
      </c>
      <c r="F10" s="10">
        <v>4</v>
      </c>
      <c r="G10" s="7">
        <f t="shared" ref="G10" si="17">F10/F$19</f>
        <v>0.5714285714285714</v>
      </c>
      <c r="H10" s="10">
        <v>4</v>
      </c>
      <c r="I10" s="7">
        <f t="shared" ref="I10" si="18">H10/H$19</f>
        <v>0.5714285714285714</v>
      </c>
      <c r="J10" s="10">
        <v>4</v>
      </c>
      <c r="K10" s="7">
        <f t="shared" ref="K10" si="19">J10/J$19</f>
        <v>0.5714285714285714</v>
      </c>
      <c r="L10" s="10">
        <v>5</v>
      </c>
      <c r="M10" s="46">
        <f t="shared" si="0"/>
        <v>0.45454545454545453</v>
      </c>
      <c r="N10" s="68">
        <v>5</v>
      </c>
      <c r="O10" s="7">
        <f t="shared" si="1"/>
        <v>0.5</v>
      </c>
      <c r="P10" s="68">
        <v>6</v>
      </c>
      <c r="Q10" s="7">
        <f t="shared" si="2"/>
        <v>0.54545454545454541</v>
      </c>
      <c r="R10" s="68">
        <v>8</v>
      </c>
      <c r="S10" s="46">
        <f>R10/R19</f>
        <v>0.5714285714285714</v>
      </c>
      <c r="T10" s="50">
        <v>5</v>
      </c>
      <c r="U10" s="72">
        <f>T10/T19</f>
        <v>0.41666666666666669</v>
      </c>
      <c r="V10" s="50">
        <v>8</v>
      </c>
      <c r="W10" s="72">
        <f>V10/V19</f>
        <v>0.36363636363636365</v>
      </c>
      <c r="X10" s="50">
        <v>9</v>
      </c>
      <c r="Y10" s="56">
        <f>X10/X19</f>
        <v>0.40909090909090912</v>
      </c>
      <c r="Z10" s="33">
        <v>9</v>
      </c>
      <c r="AA10" s="7">
        <f t="shared" ref="AA10" si="20">Z10/Z$19</f>
        <v>0.75</v>
      </c>
      <c r="AB10" s="4">
        <v>13</v>
      </c>
      <c r="AC10" s="7">
        <f t="shared" ref="AC10" si="21">AB10/AB$19</f>
        <v>0.72222222222222221</v>
      </c>
      <c r="AD10" s="4">
        <v>16</v>
      </c>
      <c r="AE10" s="7">
        <f t="shared" ref="AE10" si="22">AD10/AD$19</f>
        <v>0.76190476190476186</v>
      </c>
      <c r="AF10" s="4">
        <v>16</v>
      </c>
      <c r="AG10" s="7">
        <f t="shared" ref="AG10" si="23">AF10/AF$19</f>
        <v>0.72727272727272729</v>
      </c>
      <c r="AH10" s="4">
        <v>15</v>
      </c>
      <c r="AI10" s="7">
        <f t="shared" ref="AI10" si="24">AH10/AH$19</f>
        <v>0.7142857142857143</v>
      </c>
      <c r="AJ10" s="4">
        <v>15</v>
      </c>
      <c r="AK10" s="46">
        <f t="shared" si="3"/>
        <v>0.68181818181818177</v>
      </c>
      <c r="AL10" s="68">
        <v>17</v>
      </c>
      <c r="AM10" s="7">
        <f t="shared" si="4"/>
        <v>0.65384615384615385</v>
      </c>
      <c r="AN10" s="68">
        <v>18</v>
      </c>
      <c r="AO10" s="7">
        <f t="shared" si="5"/>
        <v>0.6428571428571429</v>
      </c>
      <c r="AP10" s="68">
        <v>17</v>
      </c>
      <c r="AQ10" s="46">
        <f>AP10/AP19</f>
        <v>0.70833333333333337</v>
      </c>
      <c r="AR10" s="50">
        <v>16</v>
      </c>
      <c r="AS10" s="72">
        <f>AR10/AR19</f>
        <v>0.64</v>
      </c>
      <c r="AT10" s="50">
        <v>24</v>
      </c>
      <c r="AU10" s="72">
        <f>AT10/AT19</f>
        <v>0.75</v>
      </c>
      <c r="AV10" s="50">
        <v>25</v>
      </c>
      <c r="AW10" s="56">
        <f>AV10/AV19</f>
        <v>0.7142857142857143</v>
      </c>
      <c r="AX10" s="33">
        <v>2</v>
      </c>
      <c r="AY10" s="7">
        <f t="shared" ref="AY10" si="25">AX10/AX$19</f>
        <v>0.66666666666666663</v>
      </c>
      <c r="AZ10" s="4">
        <v>6</v>
      </c>
      <c r="BA10" s="7">
        <f t="shared" ref="BA10" si="26">AZ10/AZ$19</f>
        <v>1</v>
      </c>
      <c r="BB10" s="4">
        <v>5</v>
      </c>
      <c r="BC10" s="7">
        <f t="shared" ref="BC10" si="27">BB10/BB$19</f>
        <v>1</v>
      </c>
      <c r="BD10" s="4">
        <v>5</v>
      </c>
      <c r="BE10" s="7">
        <f t="shared" ref="BE10" si="28">BD10/BD$19</f>
        <v>1</v>
      </c>
      <c r="BF10" s="4">
        <v>4</v>
      </c>
      <c r="BG10" s="7">
        <f t="shared" ref="BG10" si="29">BF10/BF$19</f>
        <v>1</v>
      </c>
      <c r="BH10" s="4">
        <v>3</v>
      </c>
      <c r="BI10" s="7">
        <f t="shared" si="6"/>
        <v>1</v>
      </c>
      <c r="BJ10" s="68">
        <v>3</v>
      </c>
      <c r="BK10" s="7">
        <f t="shared" ref="BK10:BK17" si="30">BJ10/BJ$19</f>
        <v>1</v>
      </c>
      <c r="BL10" s="68">
        <v>1</v>
      </c>
      <c r="BM10" s="7">
        <f t="shared" ref="BM10:BM17" si="31">BL10/BL$19</f>
        <v>1</v>
      </c>
      <c r="BN10" s="68"/>
      <c r="BO10" s="46"/>
      <c r="BP10" s="50">
        <v>1</v>
      </c>
      <c r="BQ10" s="72">
        <f>BP10/BP19</f>
        <v>1</v>
      </c>
      <c r="BR10" s="72"/>
      <c r="BS10" s="72"/>
      <c r="BT10" s="50"/>
      <c r="BU10" s="56"/>
      <c r="BV10" s="33">
        <f t="shared" si="7"/>
        <v>15</v>
      </c>
      <c r="BW10" s="7">
        <f t="shared" ref="BW10" si="32">BV10/BV$19</f>
        <v>0.68181818181818177</v>
      </c>
      <c r="BX10" s="4">
        <f t="shared" si="8"/>
        <v>24</v>
      </c>
      <c r="BY10" s="7">
        <f t="shared" ref="BY10" si="33">BX10/BX$19</f>
        <v>0.75</v>
      </c>
      <c r="BZ10" s="4">
        <f t="shared" si="9"/>
        <v>25</v>
      </c>
      <c r="CA10" s="7">
        <f t="shared" ref="CA10" si="34">BZ10/BZ$19</f>
        <v>0.75757575757575757</v>
      </c>
      <c r="CB10" s="4">
        <f t="shared" si="10"/>
        <v>25</v>
      </c>
      <c r="CC10" s="7">
        <f t="shared" ref="CC10" si="35">CB10/CB$19</f>
        <v>0.73529411764705888</v>
      </c>
      <c r="CD10" s="4">
        <f t="shared" si="11"/>
        <v>23</v>
      </c>
      <c r="CE10" s="7">
        <f t="shared" ref="CE10" si="36">CD10/CD$19</f>
        <v>0.71875</v>
      </c>
      <c r="CF10" s="4">
        <f t="shared" si="12"/>
        <v>23</v>
      </c>
      <c r="CG10" s="46">
        <f t="shared" si="13"/>
        <v>0.63888888888888884</v>
      </c>
      <c r="CH10" s="68">
        <v>25</v>
      </c>
      <c r="CI10" s="7">
        <f t="shared" si="14"/>
        <v>0.64102564102564108</v>
      </c>
      <c r="CJ10" s="68">
        <v>25</v>
      </c>
      <c r="CK10" s="7">
        <f t="shared" si="15"/>
        <v>0.625</v>
      </c>
      <c r="CL10" s="68">
        <v>25</v>
      </c>
      <c r="CM10" s="46">
        <f>CL10/CL19</f>
        <v>0.65789473684210531</v>
      </c>
      <c r="CN10" s="50">
        <v>22</v>
      </c>
      <c r="CO10" s="72">
        <f>CN10/CN19</f>
        <v>0.57894736842105265</v>
      </c>
      <c r="CP10" s="50">
        <v>32</v>
      </c>
      <c r="CQ10" s="72">
        <f>CP10/CP19</f>
        <v>0.59259259259259256</v>
      </c>
      <c r="CR10" s="50">
        <v>34</v>
      </c>
      <c r="CS10" s="56">
        <f>CR10/CR19</f>
        <v>0.59649122807017541</v>
      </c>
    </row>
    <row r="11" spans="1:97" ht="47.25" customHeight="1" thickTop="1" x14ac:dyDescent="0.25">
      <c r="A11" s="30" t="s">
        <v>0</v>
      </c>
      <c r="B11" s="37"/>
      <c r="C11" s="8"/>
      <c r="D11" s="11"/>
      <c r="E11" s="8">
        <f t="shared" si="16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>
        <v>1</v>
      </c>
      <c r="M11" s="45">
        <f t="shared" si="0"/>
        <v>9.0909090909090912E-2</v>
      </c>
      <c r="N11" s="67">
        <v>1</v>
      </c>
      <c r="O11" s="8">
        <f t="shared" si="1"/>
        <v>0.1</v>
      </c>
      <c r="P11" s="67">
        <v>1</v>
      </c>
      <c r="Q11" s="8">
        <f t="shared" si="2"/>
        <v>9.0909090909090912E-2</v>
      </c>
      <c r="R11" s="67">
        <v>1</v>
      </c>
      <c r="S11" s="45">
        <f>R11/R19</f>
        <v>7.1428571428571425E-2</v>
      </c>
      <c r="T11" s="51">
        <v>1</v>
      </c>
      <c r="U11" s="74">
        <f>T11/T19</f>
        <v>8.3333333333333329E-2</v>
      </c>
      <c r="V11" s="51">
        <v>2</v>
      </c>
      <c r="W11" s="74">
        <f>V11/V19</f>
        <v>9.0909090909090912E-2</v>
      </c>
      <c r="X11" s="51">
        <v>3</v>
      </c>
      <c r="Y11" s="57">
        <f>X11/X19</f>
        <v>0.13636363636363635</v>
      </c>
      <c r="Z11" s="34"/>
      <c r="AA11" s="8"/>
      <c r="AB11" s="5">
        <v>1</v>
      </c>
      <c r="AC11" s="8">
        <f t="shared" ref="AC11" si="40">AB11/AB$19</f>
        <v>5.5555555555555552E-2</v>
      </c>
      <c r="AD11" s="5"/>
      <c r="AE11" s="8">
        <f t="shared" ref="AE11" si="41">AD11/AD$19</f>
        <v>0</v>
      </c>
      <c r="AF11" s="5"/>
      <c r="AG11" s="8">
        <f t="shared" ref="AG11" si="42">AF11/AF$19</f>
        <v>0</v>
      </c>
      <c r="AH11" s="5"/>
      <c r="AI11" s="8">
        <f t="shared" ref="AI11" si="43">AH11/AH$19</f>
        <v>0</v>
      </c>
      <c r="AJ11" s="5">
        <v>1</v>
      </c>
      <c r="AK11" s="45">
        <f t="shared" si="3"/>
        <v>4.5454545454545456E-2</v>
      </c>
      <c r="AL11" s="67">
        <v>1</v>
      </c>
      <c r="AM11" s="8">
        <f t="shared" si="4"/>
        <v>3.8461538461538464E-2</v>
      </c>
      <c r="AN11" s="67">
        <v>2</v>
      </c>
      <c r="AO11" s="8">
        <f t="shared" si="5"/>
        <v>7.1428571428571425E-2</v>
      </c>
      <c r="AP11" s="67">
        <v>1</v>
      </c>
      <c r="AQ11" s="45">
        <f>AP11/AP19</f>
        <v>4.1666666666666664E-2</v>
      </c>
      <c r="AR11" s="51">
        <v>2</v>
      </c>
      <c r="AS11" s="74">
        <f>AR11/AR19</f>
        <v>0.08</v>
      </c>
      <c r="AT11" s="51">
        <v>2</v>
      </c>
      <c r="AU11" s="74">
        <f>AT11/AT19</f>
        <v>6.25E-2</v>
      </c>
      <c r="AV11" s="51">
        <v>3</v>
      </c>
      <c r="AW11" s="57">
        <f>AV11/AV19</f>
        <v>8.5714285714285715E-2</v>
      </c>
      <c r="AX11" s="34"/>
      <c r="AY11" s="8"/>
      <c r="AZ11" s="5"/>
      <c r="BA11" s="8">
        <f t="shared" ref="BA11" si="44">AZ11/AZ$19</f>
        <v>0</v>
      </c>
      <c r="BB11" s="5"/>
      <c r="BC11" s="8">
        <f t="shared" ref="BC11" si="45">BB11/BB$19</f>
        <v>0</v>
      </c>
      <c r="BD11" s="5"/>
      <c r="BE11" s="8">
        <f t="shared" ref="BE11" si="46">BD11/BD$19</f>
        <v>0</v>
      </c>
      <c r="BF11" s="5"/>
      <c r="BG11" s="8">
        <f t="shared" ref="BG11" si="47">BF11/BF$19</f>
        <v>0</v>
      </c>
      <c r="BH11" s="5"/>
      <c r="BI11" s="8">
        <f t="shared" si="6"/>
        <v>0</v>
      </c>
      <c r="BJ11" s="67"/>
      <c r="BK11" s="8"/>
      <c r="BL11" s="67"/>
      <c r="BM11" s="8"/>
      <c r="BN11" s="67"/>
      <c r="BO11" s="45"/>
      <c r="BP11" s="51"/>
      <c r="BQ11" s="74"/>
      <c r="BR11" s="74"/>
      <c r="BS11" s="74"/>
      <c r="BT11" s="51"/>
      <c r="BU11" s="57"/>
      <c r="BV11" s="34"/>
      <c r="BW11" s="8"/>
      <c r="BX11" s="5">
        <f t="shared" si="8"/>
        <v>1</v>
      </c>
      <c r="BY11" s="8">
        <f t="shared" ref="BY11" si="48">BX11/BX$19</f>
        <v>3.125E-2</v>
      </c>
      <c r="BZ11" s="5">
        <f t="shared" si="9"/>
        <v>0</v>
      </c>
      <c r="CA11" s="8">
        <f t="shared" ref="CA11" si="49">BZ11/BZ$19</f>
        <v>0</v>
      </c>
      <c r="CB11" s="5">
        <f t="shared" si="10"/>
        <v>0</v>
      </c>
      <c r="CC11" s="8">
        <f t="shared" ref="CC11" si="50">CB11/CB$19</f>
        <v>0</v>
      </c>
      <c r="CD11" s="5">
        <f t="shared" si="11"/>
        <v>0</v>
      </c>
      <c r="CE11" s="8">
        <f t="shared" ref="CE11" si="51">CD11/CD$19</f>
        <v>0</v>
      </c>
      <c r="CF11" s="5">
        <f t="shared" si="12"/>
        <v>2</v>
      </c>
      <c r="CG11" s="45">
        <f t="shared" si="13"/>
        <v>5.5555555555555552E-2</v>
      </c>
      <c r="CH11" s="67">
        <v>2</v>
      </c>
      <c r="CI11" s="8">
        <f t="shared" si="14"/>
        <v>5.128205128205128E-2</v>
      </c>
      <c r="CJ11" s="67">
        <v>3</v>
      </c>
      <c r="CK11" s="8">
        <f t="shared" si="15"/>
        <v>7.4999999999999997E-2</v>
      </c>
      <c r="CL11" s="67">
        <v>2</v>
      </c>
      <c r="CM11" s="45">
        <f>CL11/CL19</f>
        <v>5.2631578947368418E-2</v>
      </c>
      <c r="CN11" s="51">
        <v>3</v>
      </c>
      <c r="CO11" s="74">
        <f>CN11/CN19</f>
        <v>7.8947368421052627E-2</v>
      </c>
      <c r="CP11" s="51">
        <v>4</v>
      </c>
      <c r="CQ11" s="74">
        <f>CP11/CP19</f>
        <v>7.407407407407407E-2</v>
      </c>
      <c r="CR11" s="51">
        <v>6</v>
      </c>
      <c r="CS11" s="57">
        <f>CR11/CR19</f>
        <v>0.10526315789473684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6"/>
        <v>0</v>
      </c>
      <c r="F12" s="9"/>
      <c r="G12" s="6">
        <f t="shared" ref="G12" si="52">F12/F$19</f>
        <v>0</v>
      </c>
      <c r="H12" s="9"/>
      <c r="I12" s="6">
        <f t="shared" ref="I12" si="53">H12/H$19</f>
        <v>0</v>
      </c>
      <c r="J12" s="9"/>
      <c r="K12" s="6">
        <f t="shared" ref="K12" si="54">J12/J$19</f>
        <v>0</v>
      </c>
      <c r="L12" s="9"/>
      <c r="M12" s="47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52"/>
      <c r="W12" s="47"/>
      <c r="X12" s="52"/>
      <c r="Y12" s="19"/>
      <c r="Z12" s="32"/>
      <c r="AA12" s="6"/>
      <c r="AB12" s="3"/>
      <c r="AC12" s="6">
        <f t="shared" ref="AC12" si="55">AB12/AB$19</f>
        <v>0</v>
      </c>
      <c r="AD12" s="3">
        <v>1</v>
      </c>
      <c r="AE12" s="6">
        <f t="shared" ref="AE12" si="56">AD12/AD$19</f>
        <v>4.7619047619047616E-2</v>
      </c>
      <c r="AF12" s="3">
        <v>1</v>
      </c>
      <c r="AG12" s="6">
        <f t="shared" ref="AG12" si="57">AF12/AF$19</f>
        <v>4.5454545454545456E-2</v>
      </c>
      <c r="AH12" s="3">
        <v>2</v>
      </c>
      <c r="AI12" s="6">
        <f t="shared" ref="AI12" si="58">AH12/AH$19</f>
        <v>9.5238095238095233E-2</v>
      </c>
      <c r="AJ12" s="3">
        <v>2</v>
      </c>
      <c r="AK12" s="47">
        <f t="shared" si="3"/>
        <v>9.0909090909090912E-2</v>
      </c>
      <c r="AL12" s="69">
        <v>2</v>
      </c>
      <c r="AM12" s="6">
        <f t="shared" si="4"/>
        <v>7.6923076923076927E-2</v>
      </c>
      <c r="AN12" s="69">
        <v>2</v>
      </c>
      <c r="AO12" s="6">
        <f t="shared" si="5"/>
        <v>7.1428571428571425E-2</v>
      </c>
      <c r="AP12" s="69">
        <v>2</v>
      </c>
      <c r="AQ12" s="47">
        <f>AP12/AP19</f>
        <v>8.3333333333333329E-2</v>
      </c>
      <c r="AR12" s="52">
        <v>2</v>
      </c>
      <c r="AS12" s="47">
        <f>AR12/AR19</f>
        <v>0.08</v>
      </c>
      <c r="AT12" s="52">
        <v>3</v>
      </c>
      <c r="AU12" s="47">
        <f>AT12/AT19</f>
        <v>9.375E-2</v>
      </c>
      <c r="AV12" s="52">
        <v>3</v>
      </c>
      <c r="AW12" s="19">
        <f>AV12/AV19</f>
        <v>8.5714285714285715E-2</v>
      </c>
      <c r="AX12" s="32"/>
      <c r="AY12" s="6"/>
      <c r="AZ12" s="3"/>
      <c r="BA12" s="6">
        <f t="shared" ref="BA12" si="59">AZ12/AZ$19</f>
        <v>0</v>
      </c>
      <c r="BB12" s="3"/>
      <c r="BC12" s="6">
        <f t="shared" ref="BC12" si="60">BB12/BB$19</f>
        <v>0</v>
      </c>
      <c r="BD12" s="3"/>
      <c r="BE12" s="6">
        <f t="shared" ref="BE12" si="61">BD12/BD$19</f>
        <v>0</v>
      </c>
      <c r="BF12" s="3"/>
      <c r="BG12" s="6">
        <f t="shared" ref="BG12" si="62">BF12/BF$19</f>
        <v>0</v>
      </c>
      <c r="BH12" s="3"/>
      <c r="BI12" s="6">
        <f t="shared" si="6"/>
        <v>0</v>
      </c>
      <c r="BJ12" s="69"/>
      <c r="BK12" s="6"/>
      <c r="BL12" s="69"/>
      <c r="BM12" s="6"/>
      <c r="BN12" s="69"/>
      <c r="BO12" s="47"/>
      <c r="BP12" s="52"/>
      <c r="BQ12" s="47"/>
      <c r="BR12" s="47"/>
      <c r="BS12" s="47"/>
      <c r="BT12" s="52"/>
      <c r="BU12" s="19"/>
      <c r="BV12" s="32"/>
      <c r="BW12" s="6"/>
      <c r="BX12" s="3">
        <f t="shared" si="8"/>
        <v>0</v>
      </c>
      <c r="BY12" s="6">
        <f t="shared" ref="BY12" si="63">BX12/BX$19</f>
        <v>0</v>
      </c>
      <c r="BZ12" s="3">
        <f t="shared" si="9"/>
        <v>1</v>
      </c>
      <c r="CA12" s="6">
        <f t="shared" ref="CA12" si="64">BZ12/BZ$19</f>
        <v>3.0303030303030304E-2</v>
      </c>
      <c r="CB12" s="3">
        <f t="shared" si="10"/>
        <v>1</v>
      </c>
      <c r="CC12" s="6">
        <f t="shared" ref="CC12" si="65">CB12/CB$19</f>
        <v>2.9411764705882353E-2</v>
      </c>
      <c r="CD12" s="3">
        <f t="shared" si="11"/>
        <v>2</v>
      </c>
      <c r="CE12" s="6">
        <f t="shared" ref="CE12" si="66">CD12/CD$19</f>
        <v>6.25E-2</v>
      </c>
      <c r="CF12" s="3">
        <f t="shared" si="12"/>
        <v>2</v>
      </c>
      <c r="CG12" s="47">
        <f t="shared" si="13"/>
        <v>5.5555555555555552E-2</v>
      </c>
      <c r="CH12" s="69">
        <v>2</v>
      </c>
      <c r="CI12" s="6">
        <f t="shared" si="14"/>
        <v>5.128205128205128E-2</v>
      </c>
      <c r="CJ12" s="69">
        <v>2</v>
      </c>
      <c r="CK12" s="6">
        <f t="shared" si="15"/>
        <v>0.05</v>
      </c>
      <c r="CL12" s="69">
        <v>2</v>
      </c>
      <c r="CM12" s="47">
        <f>CL12/CL19</f>
        <v>5.2631578947368418E-2</v>
      </c>
      <c r="CN12" s="52">
        <v>2</v>
      </c>
      <c r="CO12" s="47">
        <f>CN12/CN19</f>
        <v>5.2631578947368418E-2</v>
      </c>
      <c r="CP12" s="52">
        <v>3</v>
      </c>
      <c r="CQ12" s="47">
        <f>CP12/CP19</f>
        <v>5.5555555555555552E-2</v>
      </c>
      <c r="CR12" s="52">
        <v>3</v>
      </c>
      <c r="CS12" s="19">
        <f>CR12/CR19</f>
        <v>5.2631578947368418E-2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6"/>
        <v>0</v>
      </c>
      <c r="F13" s="9"/>
      <c r="G13" s="6">
        <f t="shared" ref="G13" si="67">F13/F$19</f>
        <v>0</v>
      </c>
      <c r="H13" s="9"/>
      <c r="I13" s="6">
        <f t="shared" ref="I13" si="68">H13/H$19</f>
        <v>0</v>
      </c>
      <c r="J13" s="9"/>
      <c r="K13" s="6">
        <f t="shared" ref="K13" si="69">J13/J$19</f>
        <v>0</v>
      </c>
      <c r="L13" s="9"/>
      <c r="M13" s="47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0">AB13/AB$19</f>
        <v>0</v>
      </c>
      <c r="AD13" s="3"/>
      <c r="AE13" s="6">
        <f t="shared" ref="AE13" si="71">AD13/AD$19</f>
        <v>0</v>
      </c>
      <c r="AF13" s="3"/>
      <c r="AG13" s="6">
        <f t="shared" ref="AG13" si="72">AF13/AF$19</f>
        <v>0</v>
      </c>
      <c r="AH13" s="3"/>
      <c r="AI13" s="6">
        <f t="shared" ref="AI13" si="73">AH13/AH$19</f>
        <v>0</v>
      </c>
      <c r="AJ13" s="3"/>
      <c r="AK13" s="47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4">AZ13/AZ$19</f>
        <v>0</v>
      </c>
      <c r="BB13" s="3"/>
      <c r="BC13" s="6">
        <f t="shared" ref="BC13" si="75">BB13/BB$19</f>
        <v>0</v>
      </c>
      <c r="BD13" s="3"/>
      <c r="BE13" s="6">
        <f t="shared" ref="BE13" si="76">BD13/BD$19</f>
        <v>0</v>
      </c>
      <c r="BF13" s="3"/>
      <c r="BG13" s="6">
        <f t="shared" ref="BG13" si="77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47"/>
      <c r="BS13" s="47"/>
      <c r="BT13" s="52"/>
      <c r="BU13" s="19"/>
      <c r="BV13" s="32"/>
      <c r="BW13" s="6"/>
      <c r="BX13" s="3">
        <f t="shared" si="8"/>
        <v>0</v>
      </c>
      <c r="BY13" s="6">
        <f t="shared" ref="BY13" si="78">BX13/BX$19</f>
        <v>0</v>
      </c>
      <c r="BZ13" s="3">
        <f t="shared" si="9"/>
        <v>0</v>
      </c>
      <c r="CA13" s="6">
        <f t="shared" ref="CA13" si="79">BZ13/BZ$19</f>
        <v>0</v>
      </c>
      <c r="CB13" s="3">
        <f t="shared" si="10"/>
        <v>0</v>
      </c>
      <c r="CC13" s="6">
        <f t="shared" ref="CC13" si="80">CB13/CB$19</f>
        <v>0</v>
      </c>
      <c r="CD13" s="3">
        <f t="shared" si="11"/>
        <v>0</v>
      </c>
      <c r="CE13" s="6">
        <f t="shared" ref="CE13" si="81">CD13/CD$19</f>
        <v>0</v>
      </c>
      <c r="CF13" s="3">
        <f t="shared" si="12"/>
        <v>0</v>
      </c>
      <c r="CG13" s="47">
        <f t="shared" si="13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6"/>
        <v>0</v>
      </c>
      <c r="F14" s="9"/>
      <c r="G14" s="6">
        <f t="shared" ref="G14" si="82">F14/F$19</f>
        <v>0</v>
      </c>
      <c r="H14" s="9"/>
      <c r="I14" s="6">
        <f t="shared" ref="I14" si="83">H14/H$19</f>
        <v>0</v>
      </c>
      <c r="J14" s="9"/>
      <c r="K14" s="6">
        <f t="shared" ref="K14" si="84">J14/J$19</f>
        <v>0</v>
      </c>
      <c r="L14" s="9"/>
      <c r="M14" s="47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/>
      <c r="AA14" s="6"/>
      <c r="AB14" s="3"/>
      <c r="AC14" s="6">
        <f t="shared" ref="AC14" si="85">AB14/AB$19</f>
        <v>0</v>
      </c>
      <c r="AD14" s="3"/>
      <c r="AE14" s="6">
        <f t="shared" ref="AE14" si="86">AD14/AD$19</f>
        <v>0</v>
      </c>
      <c r="AF14" s="3"/>
      <c r="AG14" s="6">
        <f t="shared" ref="AG14" si="87">AF14/AF$19</f>
        <v>0</v>
      </c>
      <c r="AH14" s="3"/>
      <c r="AI14" s="6">
        <f t="shared" ref="AI14" si="88">AH14/AH$19</f>
        <v>0</v>
      </c>
      <c r="AJ14" s="3"/>
      <c r="AK14" s="47">
        <f t="shared" si="3"/>
        <v>0</v>
      </c>
      <c r="AL14" s="69"/>
      <c r="AM14" s="6"/>
      <c r="AN14" s="69">
        <v>1</v>
      </c>
      <c r="AO14" s="6">
        <f t="shared" si="5"/>
        <v>3.5714285714285712E-2</v>
      </c>
      <c r="AP14" s="69">
        <v>1</v>
      </c>
      <c r="AQ14" s="47">
        <f>AP14/AP19</f>
        <v>4.1666666666666664E-2</v>
      </c>
      <c r="AR14" s="52">
        <v>1</v>
      </c>
      <c r="AS14" s="47">
        <f>AR14/AR19</f>
        <v>0.04</v>
      </c>
      <c r="AT14" s="52">
        <v>2</v>
      </c>
      <c r="AU14" s="47">
        <f>AT14/AT19</f>
        <v>6.25E-2</v>
      </c>
      <c r="AV14" s="52">
        <v>3</v>
      </c>
      <c r="AW14" s="19">
        <f>AV14/AV19</f>
        <v>8.5714285714285715E-2</v>
      </c>
      <c r="AX14" s="32"/>
      <c r="AY14" s="6"/>
      <c r="AZ14" s="3">
        <v>1</v>
      </c>
      <c r="BA14" s="6">
        <f t="shared" ref="BA14" si="89">AZ14/AZ$19</f>
        <v>0.16666666666666666</v>
      </c>
      <c r="BB14" s="3"/>
      <c r="BC14" s="6">
        <f t="shared" ref="BC14" si="90">BB14/BB$19</f>
        <v>0</v>
      </c>
      <c r="BD14" s="3"/>
      <c r="BE14" s="6">
        <f t="shared" ref="BE14" si="91">BD14/BD$19</f>
        <v>0</v>
      </c>
      <c r="BF14" s="3"/>
      <c r="BG14" s="6">
        <f t="shared" ref="BG14" si="92">BF14/BF$19</f>
        <v>0</v>
      </c>
      <c r="BH14" s="3"/>
      <c r="BI14" s="6">
        <f t="shared" si="6"/>
        <v>0</v>
      </c>
      <c r="BJ14" s="69"/>
      <c r="BK14" s="6"/>
      <c r="BL14" s="69"/>
      <c r="BM14" s="6"/>
      <c r="BN14" s="69"/>
      <c r="BO14" s="47"/>
      <c r="BP14" s="52"/>
      <c r="BQ14" s="47"/>
      <c r="BR14" s="47"/>
      <c r="BS14" s="47"/>
      <c r="BT14" s="52"/>
      <c r="BU14" s="19"/>
      <c r="BV14" s="32"/>
      <c r="BW14" s="6"/>
      <c r="BX14" s="3">
        <f t="shared" si="8"/>
        <v>1</v>
      </c>
      <c r="BY14" s="6">
        <f t="shared" ref="BY14" si="93">BX14/BX$19</f>
        <v>3.125E-2</v>
      </c>
      <c r="BZ14" s="3">
        <f t="shared" si="9"/>
        <v>0</v>
      </c>
      <c r="CA14" s="6">
        <f t="shared" ref="CA14" si="94">BZ14/BZ$19</f>
        <v>0</v>
      </c>
      <c r="CB14" s="3">
        <f t="shared" si="10"/>
        <v>0</v>
      </c>
      <c r="CC14" s="6">
        <f t="shared" ref="CC14" si="95">CB14/CB$19</f>
        <v>0</v>
      </c>
      <c r="CD14" s="3">
        <f t="shared" si="11"/>
        <v>0</v>
      </c>
      <c r="CE14" s="6">
        <f t="shared" ref="CE14" si="96">CD14/CD$19</f>
        <v>0</v>
      </c>
      <c r="CF14" s="3">
        <f t="shared" si="12"/>
        <v>0</v>
      </c>
      <c r="CG14" s="47">
        <f t="shared" si="13"/>
        <v>0</v>
      </c>
      <c r="CH14" s="69"/>
      <c r="CI14" s="6"/>
      <c r="CJ14" s="69">
        <v>1</v>
      </c>
      <c r="CK14" s="6">
        <f t="shared" si="15"/>
        <v>2.5000000000000001E-2</v>
      </c>
      <c r="CL14" s="69">
        <v>1</v>
      </c>
      <c r="CM14" s="47">
        <f>CL14/CL19</f>
        <v>2.6315789473684209E-2</v>
      </c>
      <c r="CN14" s="52">
        <v>1</v>
      </c>
      <c r="CO14" s="47">
        <f>CN14/CN19</f>
        <v>2.6315789473684209E-2</v>
      </c>
      <c r="CP14" s="52">
        <v>2</v>
      </c>
      <c r="CQ14" s="47">
        <f>CP14/CP19</f>
        <v>3.7037037037037035E-2</v>
      </c>
      <c r="CR14" s="52">
        <v>3</v>
      </c>
      <c r="CS14" s="19">
        <f>CR14/CR19</f>
        <v>5.2631578947368418E-2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6"/>
        <v>0</v>
      </c>
      <c r="F15" s="9"/>
      <c r="G15" s="6">
        <f t="shared" ref="G15" si="97">F15/F$19</f>
        <v>0</v>
      </c>
      <c r="H15" s="9"/>
      <c r="I15" s="6">
        <f t="shared" ref="I15" si="98">H15/H$19</f>
        <v>0</v>
      </c>
      <c r="J15" s="9"/>
      <c r="K15" s="6">
        <f t="shared" ref="K15" si="99">J15/J$19</f>
        <v>0</v>
      </c>
      <c r="L15" s="9"/>
      <c r="M15" s="47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/>
      <c r="Y15" s="19"/>
      <c r="Z15" s="32"/>
      <c r="AA15" s="6"/>
      <c r="AB15" s="3"/>
      <c r="AC15" s="6">
        <f t="shared" ref="AC15" si="100">AB15/AB$19</f>
        <v>0</v>
      </c>
      <c r="AD15" s="3"/>
      <c r="AE15" s="6">
        <f t="shared" ref="AE15" si="101">AD15/AD$19</f>
        <v>0</v>
      </c>
      <c r="AF15" s="3"/>
      <c r="AG15" s="6">
        <f t="shared" ref="AG15" si="102">AF15/AF$19</f>
        <v>0</v>
      </c>
      <c r="AH15" s="3"/>
      <c r="AI15" s="6">
        <f t="shared" ref="AI15" si="103">AH15/AH$19</f>
        <v>0</v>
      </c>
      <c r="AJ15" s="3"/>
      <c r="AK15" s="47">
        <f t="shared" si="3"/>
        <v>0</v>
      </c>
      <c r="AL15" s="69">
        <v>1</v>
      </c>
      <c r="AM15" s="6">
        <f t="shared" si="4"/>
        <v>3.8461538461538464E-2</v>
      </c>
      <c r="AN15" s="69">
        <v>2</v>
      </c>
      <c r="AO15" s="6">
        <f t="shared" si="5"/>
        <v>7.1428571428571425E-2</v>
      </c>
      <c r="AP15" s="69">
        <v>1</v>
      </c>
      <c r="AQ15" s="47">
        <f>AP15/AP19</f>
        <v>4.1666666666666664E-2</v>
      </c>
      <c r="AR15" s="52">
        <v>3</v>
      </c>
      <c r="AS15" s="47">
        <f>AR15/AR19</f>
        <v>0.12</v>
      </c>
      <c r="AT15" s="52">
        <v>2</v>
      </c>
      <c r="AU15" s="47">
        <f>AT15/AT19</f>
        <v>6.25E-2</v>
      </c>
      <c r="AV15" s="52">
        <v>1</v>
      </c>
      <c r="AW15" s="19">
        <f>AV15/AV19</f>
        <v>2.8571428571428571E-2</v>
      </c>
      <c r="AX15" s="32"/>
      <c r="AY15" s="6"/>
      <c r="AZ15" s="3"/>
      <c r="BA15" s="6">
        <f t="shared" ref="BA15" si="104">AZ15/AZ$19</f>
        <v>0</v>
      </c>
      <c r="BB15" s="3"/>
      <c r="BC15" s="6">
        <f t="shared" ref="BC15" si="105">BB15/BB$19</f>
        <v>0</v>
      </c>
      <c r="BD15" s="3"/>
      <c r="BE15" s="6">
        <f t="shared" ref="BE15" si="106">BD15/BD$19</f>
        <v>0</v>
      </c>
      <c r="BF15" s="3"/>
      <c r="BG15" s="6">
        <f t="shared" ref="BG15" si="107">BF15/BF$19</f>
        <v>0</v>
      </c>
      <c r="BH15" s="3"/>
      <c r="BI15" s="6">
        <f t="shared" si="6"/>
        <v>0</v>
      </c>
      <c r="BJ15" s="69"/>
      <c r="BK15" s="6"/>
      <c r="BL15" s="69"/>
      <c r="BM15" s="6"/>
      <c r="BN15" s="69"/>
      <c r="BO15" s="47"/>
      <c r="BP15" s="52"/>
      <c r="BQ15" s="47"/>
      <c r="BR15" s="47"/>
      <c r="BS15" s="47"/>
      <c r="BT15" s="52"/>
      <c r="BU15" s="19"/>
      <c r="BV15" s="32"/>
      <c r="BW15" s="6"/>
      <c r="BX15" s="3">
        <f t="shared" si="8"/>
        <v>0</v>
      </c>
      <c r="BY15" s="6">
        <f t="shared" ref="BY15" si="108">BX15/BX$19</f>
        <v>0</v>
      </c>
      <c r="BZ15" s="3">
        <f t="shared" si="9"/>
        <v>0</v>
      </c>
      <c r="CA15" s="6">
        <f t="shared" ref="CA15" si="109">BZ15/BZ$19</f>
        <v>0</v>
      </c>
      <c r="CB15" s="3">
        <f t="shared" si="10"/>
        <v>0</v>
      </c>
      <c r="CC15" s="6">
        <f t="shared" ref="CC15" si="110">CB15/CB$19</f>
        <v>0</v>
      </c>
      <c r="CD15" s="3">
        <f t="shared" si="11"/>
        <v>0</v>
      </c>
      <c r="CE15" s="6">
        <f t="shared" ref="CE15" si="111">CD15/CD$19</f>
        <v>0</v>
      </c>
      <c r="CF15" s="3">
        <f t="shared" si="12"/>
        <v>0</v>
      </c>
      <c r="CG15" s="47">
        <f t="shared" si="13"/>
        <v>0</v>
      </c>
      <c r="CH15" s="69">
        <v>1</v>
      </c>
      <c r="CI15" s="6">
        <f t="shared" si="14"/>
        <v>2.564102564102564E-2</v>
      </c>
      <c r="CJ15" s="69">
        <v>2</v>
      </c>
      <c r="CK15" s="6">
        <f t="shared" si="15"/>
        <v>0.05</v>
      </c>
      <c r="CL15" s="69">
        <v>1</v>
      </c>
      <c r="CM15" s="47">
        <f>CL15/CL19</f>
        <v>2.6315789473684209E-2</v>
      </c>
      <c r="CN15" s="52">
        <v>3</v>
      </c>
      <c r="CO15" s="47">
        <f>CN15/CN19</f>
        <v>7.8947368421052627E-2</v>
      </c>
      <c r="CP15" s="52">
        <v>2</v>
      </c>
      <c r="CQ15" s="47">
        <f>CP15/CP19</f>
        <v>3.7037037037037035E-2</v>
      </c>
      <c r="CR15" s="52">
        <v>1</v>
      </c>
      <c r="CS15" s="19">
        <f>CR15/CR19</f>
        <v>1.7543859649122806E-2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6"/>
        <v>0</v>
      </c>
      <c r="F16" s="9"/>
      <c r="G16" s="6">
        <f t="shared" ref="G16" si="112">F16/F$19</f>
        <v>0</v>
      </c>
      <c r="H16" s="9"/>
      <c r="I16" s="6">
        <f t="shared" ref="I16" si="113">H16/H$19</f>
        <v>0</v>
      </c>
      <c r="J16" s="9"/>
      <c r="K16" s="6">
        <f t="shared" ref="K16" si="114">J16/J$19</f>
        <v>0</v>
      </c>
      <c r="L16" s="9"/>
      <c r="M16" s="47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>
        <v>1</v>
      </c>
      <c r="W16" s="47">
        <f>V16/V19</f>
        <v>4.5454545454545456E-2</v>
      </c>
      <c r="X16" s="52"/>
      <c r="Y16" s="19"/>
      <c r="Z16" s="32"/>
      <c r="AA16" s="6"/>
      <c r="AB16" s="3"/>
      <c r="AC16" s="6">
        <f t="shared" ref="AC16" si="115">AB16/AB$19</f>
        <v>0</v>
      </c>
      <c r="AD16" s="3"/>
      <c r="AE16" s="6">
        <f t="shared" ref="AE16" si="116">AD16/AD$19</f>
        <v>0</v>
      </c>
      <c r="AF16" s="3"/>
      <c r="AG16" s="6">
        <f t="shared" ref="AG16" si="117">AF16/AF$19</f>
        <v>0</v>
      </c>
      <c r="AH16" s="3"/>
      <c r="AI16" s="6">
        <f t="shared" ref="AI16" si="118">AH16/AH$19</f>
        <v>0</v>
      </c>
      <c r="AJ16" s="3"/>
      <c r="AK16" s="47">
        <f t="shared" si="3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19">AZ16/AZ$19</f>
        <v>0</v>
      </c>
      <c r="BB16" s="3"/>
      <c r="BC16" s="6">
        <f t="shared" ref="BC16" si="120">BB16/BB$19</f>
        <v>0</v>
      </c>
      <c r="BD16" s="3"/>
      <c r="BE16" s="6">
        <f t="shared" ref="BE16" si="121">BD16/BD$19</f>
        <v>0</v>
      </c>
      <c r="BF16" s="3"/>
      <c r="BG16" s="6">
        <f t="shared" ref="BG16" si="122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47"/>
      <c r="BS16" s="47"/>
      <c r="BT16" s="52"/>
      <c r="BU16" s="19"/>
      <c r="BV16" s="32"/>
      <c r="BW16" s="6"/>
      <c r="BX16" s="3">
        <f t="shared" si="8"/>
        <v>0</v>
      </c>
      <c r="BY16" s="6">
        <f t="shared" ref="BY16" si="123">BX16/BX$19</f>
        <v>0</v>
      </c>
      <c r="BZ16" s="3">
        <f t="shared" si="9"/>
        <v>0</v>
      </c>
      <c r="CA16" s="6">
        <f t="shared" ref="CA16" si="124">BZ16/BZ$19</f>
        <v>0</v>
      </c>
      <c r="CB16" s="3">
        <f t="shared" si="10"/>
        <v>0</v>
      </c>
      <c r="CC16" s="6">
        <f t="shared" ref="CC16" si="125">CB16/CB$19</f>
        <v>0</v>
      </c>
      <c r="CD16" s="3">
        <f t="shared" si="11"/>
        <v>0</v>
      </c>
      <c r="CE16" s="6">
        <f t="shared" ref="CE16" si="126">CD16/CD$19</f>
        <v>0</v>
      </c>
      <c r="CF16" s="3">
        <f t="shared" si="12"/>
        <v>0</v>
      </c>
      <c r="CG16" s="47">
        <f t="shared" si="13"/>
        <v>0</v>
      </c>
      <c r="CH16" s="69"/>
      <c r="CI16" s="6"/>
      <c r="CJ16" s="69"/>
      <c r="CK16" s="6"/>
      <c r="CL16" s="69"/>
      <c r="CM16" s="47"/>
      <c r="CN16" s="52"/>
      <c r="CO16" s="47"/>
      <c r="CP16" s="52">
        <v>1</v>
      </c>
      <c r="CQ16" s="47">
        <f>CP16/CP19</f>
        <v>1.8518518518518517E-2</v>
      </c>
      <c r="CR16" s="52"/>
      <c r="CS16" s="19"/>
    </row>
    <row r="17" spans="1:97" ht="47.25" customHeight="1" x14ac:dyDescent="0.25">
      <c r="A17" s="28" t="s">
        <v>6</v>
      </c>
      <c r="B17" s="35">
        <v>7</v>
      </c>
      <c r="C17" s="6">
        <f t="shared" si="16"/>
        <v>1</v>
      </c>
      <c r="D17" s="9">
        <v>8</v>
      </c>
      <c r="E17" s="6">
        <f t="shared" si="16"/>
        <v>1</v>
      </c>
      <c r="F17" s="9">
        <v>7</v>
      </c>
      <c r="G17" s="6">
        <f t="shared" ref="G17" si="127">F17/F$19</f>
        <v>1</v>
      </c>
      <c r="H17" s="9">
        <v>7</v>
      </c>
      <c r="I17" s="6">
        <f t="shared" ref="I17" si="128">H17/H$19</f>
        <v>1</v>
      </c>
      <c r="J17" s="9">
        <v>7</v>
      </c>
      <c r="K17" s="6">
        <f t="shared" ref="K17" si="129">J17/J$19</f>
        <v>1</v>
      </c>
      <c r="L17" s="9">
        <v>10</v>
      </c>
      <c r="M17" s="47">
        <f t="shared" si="0"/>
        <v>0.90909090909090906</v>
      </c>
      <c r="N17" s="69">
        <v>9</v>
      </c>
      <c r="O17" s="6">
        <f t="shared" si="1"/>
        <v>0.9</v>
      </c>
      <c r="P17" s="69">
        <v>10</v>
      </c>
      <c r="Q17" s="6">
        <f t="shared" si="2"/>
        <v>0.90909090909090906</v>
      </c>
      <c r="R17" s="69">
        <v>13</v>
      </c>
      <c r="S17" s="47">
        <f>R17/R19</f>
        <v>0.9285714285714286</v>
      </c>
      <c r="T17" s="52">
        <v>11</v>
      </c>
      <c r="U17" s="47">
        <f>T17/T19</f>
        <v>0.91666666666666663</v>
      </c>
      <c r="V17" s="52">
        <v>19</v>
      </c>
      <c r="W17" s="47">
        <f>V17/V19</f>
        <v>0.86363636363636365</v>
      </c>
      <c r="X17" s="52">
        <v>19</v>
      </c>
      <c r="Y17" s="19">
        <f>X17/X19</f>
        <v>0.86363636363636365</v>
      </c>
      <c r="Z17" s="32">
        <v>12</v>
      </c>
      <c r="AA17" s="6">
        <f t="shared" ref="AA17" si="130">Z17/Z$19</f>
        <v>1</v>
      </c>
      <c r="AB17" s="3">
        <v>17</v>
      </c>
      <c r="AC17" s="6">
        <f t="shared" ref="AC17" si="131">AB17/AB$19</f>
        <v>0.94444444444444442</v>
      </c>
      <c r="AD17" s="3">
        <v>20</v>
      </c>
      <c r="AE17" s="6">
        <f t="shared" ref="AE17" si="132">AD17/AD$19</f>
        <v>0.95238095238095233</v>
      </c>
      <c r="AF17" s="3">
        <v>21</v>
      </c>
      <c r="AG17" s="6">
        <f t="shared" ref="AG17" si="133">AF17/AF$19</f>
        <v>0.95454545454545459</v>
      </c>
      <c r="AH17" s="3">
        <v>19</v>
      </c>
      <c r="AI17" s="6">
        <f t="shared" ref="AI17" si="134">AH17/AH$19</f>
        <v>0.90476190476190477</v>
      </c>
      <c r="AJ17" s="3">
        <v>19</v>
      </c>
      <c r="AK17" s="47">
        <f t="shared" si="3"/>
        <v>0.86363636363636365</v>
      </c>
      <c r="AL17" s="69">
        <v>22</v>
      </c>
      <c r="AM17" s="6">
        <f t="shared" si="4"/>
        <v>0.84615384615384615</v>
      </c>
      <c r="AN17" s="69">
        <v>21</v>
      </c>
      <c r="AO17" s="6">
        <f t="shared" si="5"/>
        <v>0.75</v>
      </c>
      <c r="AP17" s="69">
        <v>19</v>
      </c>
      <c r="AQ17" s="47">
        <f>AP17/AP19</f>
        <v>0.79166666666666663</v>
      </c>
      <c r="AR17" s="52">
        <v>17</v>
      </c>
      <c r="AS17" s="47">
        <f>AR17/AR19</f>
        <v>0.68</v>
      </c>
      <c r="AT17" s="52">
        <v>23</v>
      </c>
      <c r="AU17" s="47">
        <f>AT17/AT19</f>
        <v>0.71875</v>
      </c>
      <c r="AV17" s="52">
        <v>25</v>
      </c>
      <c r="AW17" s="19">
        <f>AV17/AV19</f>
        <v>0.7142857142857143</v>
      </c>
      <c r="AX17" s="32">
        <v>3</v>
      </c>
      <c r="AY17" s="6">
        <f t="shared" ref="AY17" si="135">AX17/AX$19</f>
        <v>1</v>
      </c>
      <c r="AZ17" s="3">
        <v>5</v>
      </c>
      <c r="BA17" s="6">
        <f t="shared" ref="BA17" si="136">AZ17/AZ$19</f>
        <v>0.83333333333333337</v>
      </c>
      <c r="BB17" s="3">
        <v>5</v>
      </c>
      <c r="BC17" s="6">
        <f t="shared" ref="BC17" si="137">BB17/BB$19</f>
        <v>1</v>
      </c>
      <c r="BD17" s="3">
        <v>5</v>
      </c>
      <c r="BE17" s="6">
        <f t="shared" ref="BE17" si="138">BD17/BD$19</f>
        <v>1</v>
      </c>
      <c r="BF17" s="3">
        <v>4</v>
      </c>
      <c r="BG17" s="6">
        <f t="shared" ref="BG17" si="139">BF17/BF$19</f>
        <v>1</v>
      </c>
      <c r="BH17" s="3">
        <v>3</v>
      </c>
      <c r="BI17" s="6">
        <f t="shared" si="6"/>
        <v>1</v>
      </c>
      <c r="BJ17" s="69">
        <v>3</v>
      </c>
      <c r="BK17" s="6">
        <f t="shared" si="30"/>
        <v>1</v>
      </c>
      <c r="BL17" s="69">
        <v>1</v>
      </c>
      <c r="BM17" s="6">
        <f t="shared" si="31"/>
        <v>1</v>
      </c>
      <c r="BN17" s="69"/>
      <c r="BO17" s="47"/>
      <c r="BP17" s="52">
        <v>1</v>
      </c>
      <c r="BQ17" s="47">
        <f>BP17/BP19</f>
        <v>1</v>
      </c>
      <c r="BR17" s="47"/>
      <c r="BS17" s="47"/>
      <c r="BT17" s="52"/>
      <c r="BU17" s="19"/>
      <c r="BV17" s="32">
        <f t="shared" si="7"/>
        <v>22</v>
      </c>
      <c r="BW17" s="6">
        <f t="shared" ref="BW17" si="140">BV17/BV$19</f>
        <v>1</v>
      </c>
      <c r="BX17" s="3">
        <f t="shared" si="8"/>
        <v>30</v>
      </c>
      <c r="BY17" s="6">
        <f t="shared" ref="BY17" si="141">BX17/BX$19</f>
        <v>0.9375</v>
      </c>
      <c r="BZ17" s="3">
        <f t="shared" si="9"/>
        <v>32</v>
      </c>
      <c r="CA17" s="6">
        <f t="shared" ref="CA17" si="142">BZ17/BZ$19</f>
        <v>0.96969696969696972</v>
      </c>
      <c r="CB17" s="3">
        <f t="shared" si="10"/>
        <v>33</v>
      </c>
      <c r="CC17" s="6">
        <f t="shared" ref="CC17" si="143">CB17/CB$19</f>
        <v>0.97058823529411764</v>
      </c>
      <c r="CD17" s="3">
        <f t="shared" si="11"/>
        <v>30</v>
      </c>
      <c r="CE17" s="6">
        <f t="shared" ref="CE17" si="144">CD17/CD$19</f>
        <v>0.9375</v>
      </c>
      <c r="CF17" s="3">
        <f t="shared" si="12"/>
        <v>32</v>
      </c>
      <c r="CG17" s="47">
        <f t="shared" si="13"/>
        <v>0.88888888888888884</v>
      </c>
      <c r="CH17" s="69">
        <v>34</v>
      </c>
      <c r="CI17" s="6">
        <f t="shared" si="14"/>
        <v>0.87179487179487181</v>
      </c>
      <c r="CJ17" s="69">
        <v>32</v>
      </c>
      <c r="CK17" s="6">
        <f t="shared" si="15"/>
        <v>0.8</v>
      </c>
      <c r="CL17" s="69">
        <v>32</v>
      </c>
      <c r="CM17" s="47">
        <f>CL17/CL19</f>
        <v>0.84210526315789469</v>
      </c>
      <c r="CN17" s="52">
        <v>29</v>
      </c>
      <c r="CO17" s="47">
        <f>CN17/CN19</f>
        <v>0.76315789473684215</v>
      </c>
      <c r="CP17" s="52">
        <v>42</v>
      </c>
      <c r="CQ17" s="47">
        <f>CP17/CP19</f>
        <v>0.77777777777777779</v>
      </c>
      <c r="CR17" s="52">
        <v>44</v>
      </c>
      <c r="CS17" s="19">
        <f>CR17/CR19</f>
        <v>0.77192982456140347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6"/>
        <v>0</v>
      </c>
      <c r="F18" s="10"/>
      <c r="G18" s="7">
        <f t="shared" ref="G18" si="145">F18/F$19</f>
        <v>0</v>
      </c>
      <c r="H18" s="10"/>
      <c r="I18" s="7">
        <f t="shared" ref="I18" si="146">H18/H$19</f>
        <v>0</v>
      </c>
      <c r="J18" s="10"/>
      <c r="K18" s="7">
        <f t="shared" ref="K18" si="147">J18/J$19</f>
        <v>0</v>
      </c>
      <c r="L18" s="10"/>
      <c r="M18" s="46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/>
      <c r="AA18" s="7"/>
      <c r="AB18" s="4"/>
      <c r="AC18" s="7">
        <f t="shared" ref="AC18" si="148">AB18/AB$19</f>
        <v>0</v>
      </c>
      <c r="AD18" s="4"/>
      <c r="AE18" s="7">
        <f t="shared" ref="AE18" si="149">AD18/AD$19</f>
        <v>0</v>
      </c>
      <c r="AF18" s="4"/>
      <c r="AG18" s="7">
        <f t="shared" ref="AG18" si="150">AF18/AF$19</f>
        <v>0</v>
      </c>
      <c r="AH18" s="4"/>
      <c r="AI18" s="7">
        <f t="shared" ref="AI18" si="151">AH18/AH$19</f>
        <v>0</v>
      </c>
      <c r="AJ18" s="4"/>
      <c r="AK18" s="46">
        <f t="shared" si="3"/>
        <v>0</v>
      </c>
      <c r="AL18" s="68"/>
      <c r="AM18" s="7"/>
      <c r="AN18" s="68"/>
      <c r="AO18" s="7"/>
      <c r="AP18" s="68"/>
      <c r="AQ18" s="46"/>
      <c r="AR18" s="50"/>
      <c r="AS18" s="72"/>
      <c r="AT18" s="50"/>
      <c r="AU18" s="72"/>
      <c r="AV18" s="50"/>
      <c r="AW18" s="56"/>
      <c r="AX18" s="33"/>
      <c r="AY18" s="7"/>
      <c r="AZ18" s="4"/>
      <c r="BA18" s="7">
        <f t="shared" ref="BA18" si="152">AZ18/AZ$19</f>
        <v>0</v>
      </c>
      <c r="BB18" s="4"/>
      <c r="BC18" s="7">
        <f t="shared" ref="BC18" si="153">BB18/BB$19</f>
        <v>0</v>
      </c>
      <c r="BD18" s="4"/>
      <c r="BE18" s="7">
        <f t="shared" ref="BE18" si="154">BD18/BD$19</f>
        <v>0</v>
      </c>
      <c r="BF18" s="4"/>
      <c r="BG18" s="7">
        <f t="shared" ref="BG18" si="155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72"/>
      <c r="BS18" s="72"/>
      <c r="BT18" s="50"/>
      <c r="BU18" s="56"/>
      <c r="BV18" s="33"/>
      <c r="BW18" s="7"/>
      <c r="BX18" s="4">
        <f t="shared" si="8"/>
        <v>0</v>
      </c>
      <c r="BY18" s="7">
        <f t="shared" ref="BY18" si="156">BX18/BX$19</f>
        <v>0</v>
      </c>
      <c r="BZ18" s="4">
        <f t="shared" si="9"/>
        <v>0</v>
      </c>
      <c r="CA18" s="7">
        <f t="shared" ref="CA18" si="157">BZ18/BZ$19</f>
        <v>0</v>
      </c>
      <c r="CB18" s="4">
        <f t="shared" si="10"/>
        <v>0</v>
      </c>
      <c r="CC18" s="7">
        <f t="shared" ref="CC18" si="158">CB18/CB$19</f>
        <v>0</v>
      </c>
      <c r="CD18" s="4">
        <f t="shared" si="11"/>
        <v>0</v>
      </c>
      <c r="CE18" s="7">
        <f t="shared" ref="CE18" si="159">CD18/CD$19</f>
        <v>0</v>
      </c>
      <c r="CF18" s="4">
        <f t="shared" si="12"/>
        <v>0</v>
      </c>
      <c r="CG18" s="46">
        <f t="shared" si="13"/>
        <v>0</v>
      </c>
      <c r="CH18" s="68"/>
      <c r="CI18" s="7"/>
      <c r="CJ18" s="68"/>
      <c r="CK18" s="7"/>
      <c r="CL18" s="68"/>
      <c r="CM18" s="46"/>
      <c r="CN18" s="50"/>
      <c r="CO18" s="72"/>
      <c r="CP18" s="50"/>
      <c r="CQ18" s="72"/>
      <c r="CR18" s="50"/>
      <c r="CS18" s="56"/>
    </row>
    <row r="19" spans="1:97" ht="47.25" customHeight="1" thickTop="1" thickBot="1" x14ac:dyDescent="0.3">
      <c r="A19" s="31" t="s">
        <v>8</v>
      </c>
      <c r="B19" s="42">
        <f>SUM(B11:B18)</f>
        <v>7</v>
      </c>
      <c r="C19" s="43"/>
      <c r="D19" s="43">
        <f t="shared" ref="D19:CD19" si="160">SUM(D11:D18)</f>
        <v>8</v>
      </c>
      <c r="E19" s="43"/>
      <c r="F19" s="43">
        <f t="shared" si="160"/>
        <v>7</v>
      </c>
      <c r="G19" s="43"/>
      <c r="H19" s="43">
        <f t="shared" si="160"/>
        <v>7</v>
      </c>
      <c r="I19" s="43"/>
      <c r="J19" s="43">
        <f t="shared" si="160"/>
        <v>7</v>
      </c>
      <c r="K19" s="43"/>
      <c r="L19" s="43">
        <f>SUM(L11:L18)</f>
        <v>11</v>
      </c>
      <c r="M19" s="43"/>
      <c r="N19" s="48">
        <f>SUM(N11:N18)</f>
        <v>10</v>
      </c>
      <c r="O19" s="48"/>
      <c r="P19" s="48">
        <f>SUM(P11:P18)</f>
        <v>11</v>
      </c>
      <c r="Q19" s="48"/>
      <c r="R19" s="66">
        <f>SUM(R11:R18)</f>
        <v>14</v>
      </c>
      <c r="S19" s="43"/>
      <c r="T19" s="54">
        <f>SUM(T11:T18)</f>
        <v>12</v>
      </c>
      <c r="U19" s="76"/>
      <c r="V19" s="54">
        <f>SUM(V11:V18)</f>
        <v>22</v>
      </c>
      <c r="W19" s="76"/>
      <c r="X19" s="54">
        <f>SUM(X11:X18)</f>
        <v>22</v>
      </c>
      <c r="Y19" s="64"/>
      <c r="Z19" s="42">
        <f t="shared" si="160"/>
        <v>12</v>
      </c>
      <c r="AA19" s="43"/>
      <c r="AB19" s="43">
        <f t="shared" si="160"/>
        <v>18</v>
      </c>
      <c r="AC19" s="43"/>
      <c r="AD19" s="43">
        <f t="shared" si="160"/>
        <v>21</v>
      </c>
      <c r="AE19" s="43"/>
      <c r="AF19" s="43">
        <f t="shared" si="160"/>
        <v>22</v>
      </c>
      <c r="AG19" s="43"/>
      <c r="AH19" s="43">
        <f t="shared" si="160"/>
        <v>21</v>
      </c>
      <c r="AI19" s="43"/>
      <c r="AJ19" s="43">
        <f>SUM(AJ11:AJ18)</f>
        <v>22</v>
      </c>
      <c r="AK19" s="43"/>
      <c r="AL19" s="48">
        <f>SUM(AL11:AL18)</f>
        <v>26</v>
      </c>
      <c r="AM19" s="48"/>
      <c r="AN19" s="48">
        <f>SUM(AN11:AN18)</f>
        <v>28</v>
      </c>
      <c r="AO19" s="48"/>
      <c r="AP19" s="66">
        <f>SUM(AP11:AP18)</f>
        <v>24</v>
      </c>
      <c r="AQ19" s="43"/>
      <c r="AR19" s="54">
        <f>SUM(AR11:AR18)</f>
        <v>25</v>
      </c>
      <c r="AS19" s="76"/>
      <c r="AT19" s="54">
        <f>SUM(AT11:AT18)</f>
        <v>32</v>
      </c>
      <c r="AU19" s="76"/>
      <c r="AV19" s="54">
        <f>SUM(AV11:AV18)</f>
        <v>35</v>
      </c>
      <c r="AW19" s="64"/>
      <c r="AX19" s="42">
        <f t="shared" si="160"/>
        <v>3</v>
      </c>
      <c r="AY19" s="43"/>
      <c r="AZ19" s="43">
        <f t="shared" si="160"/>
        <v>6</v>
      </c>
      <c r="BA19" s="43"/>
      <c r="BB19" s="43">
        <f t="shared" si="160"/>
        <v>5</v>
      </c>
      <c r="BC19" s="43"/>
      <c r="BD19" s="43">
        <f t="shared" si="160"/>
        <v>5</v>
      </c>
      <c r="BE19" s="43"/>
      <c r="BF19" s="43">
        <f t="shared" si="160"/>
        <v>4</v>
      </c>
      <c r="BG19" s="43"/>
      <c r="BH19" s="43">
        <f>SUM(BH11:BH18)</f>
        <v>3</v>
      </c>
      <c r="BI19" s="63"/>
      <c r="BJ19" s="48">
        <f>SUM(BJ11:BJ18)</f>
        <v>3</v>
      </c>
      <c r="BK19" s="48"/>
      <c r="BL19" s="48">
        <f>SUM(BL11:BL18)</f>
        <v>1</v>
      </c>
      <c r="BM19" s="48"/>
      <c r="BN19" s="66">
        <f>SUM(BN11:BN18)</f>
        <v>0</v>
      </c>
      <c r="BO19" s="43"/>
      <c r="BP19" s="54">
        <f>SUM(BP11:BP18)</f>
        <v>1</v>
      </c>
      <c r="BQ19" s="77"/>
      <c r="BR19" s="77"/>
      <c r="BS19" s="77"/>
      <c r="BT19" s="54"/>
      <c r="BU19" s="65"/>
      <c r="BV19" s="42">
        <f t="shared" si="160"/>
        <v>22</v>
      </c>
      <c r="BW19" s="43"/>
      <c r="BX19" s="43">
        <f t="shared" si="160"/>
        <v>32</v>
      </c>
      <c r="BY19" s="43"/>
      <c r="BZ19" s="43">
        <f t="shared" si="160"/>
        <v>33</v>
      </c>
      <c r="CA19" s="43"/>
      <c r="CB19" s="43">
        <f t="shared" si="160"/>
        <v>34</v>
      </c>
      <c r="CC19" s="43"/>
      <c r="CD19" s="43">
        <f t="shared" si="160"/>
        <v>32</v>
      </c>
      <c r="CE19" s="43"/>
      <c r="CF19" s="43">
        <f t="shared" ref="CF19" si="161">SUM(CF11:CF18)</f>
        <v>36</v>
      </c>
      <c r="CG19" s="43"/>
      <c r="CH19" s="48">
        <f>SUM(CH11:CH18)</f>
        <v>39</v>
      </c>
      <c r="CI19" s="48"/>
      <c r="CJ19" s="48">
        <f>SUM(CJ11:CJ18)</f>
        <v>40</v>
      </c>
      <c r="CK19" s="48"/>
      <c r="CL19" s="66">
        <f>SUM(CL11:CL18)</f>
        <v>38</v>
      </c>
      <c r="CM19" s="43"/>
      <c r="CN19" s="54">
        <f>SUM(CN11:CN18)</f>
        <v>38</v>
      </c>
      <c r="CO19" s="75"/>
      <c r="CP19" s="54">
        <f>SUM(CP11:CP18)</f>
        <v>54</v>
      </c>
      <c r="CQ19" s="75"/>
      <c r="CR19" s="54">
        <f>SUM(CR11:CR18)</f>
        <v>57</v>
      </c>
      <c r="CS19" s="53"/>
    </row>
    <row r="20" spans="1:97" ht="15.75" customHeight="1" x14ac:dyDescent="0.25">
      <c r="A20" s="94" t="s">
        <v>36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</row>
  </sheetData>
  <mergeCells count="56">
    <mergeCell ref="BV7:CS7"/>
    <mergeCell ref="BV8:BW8"/>
    <mergeCell ref="BX8:BY8"/>
    <mergeCell ref="BZ8:CA8"/>
    <mergeCell ref="CB8:CC8"/>
    <mergeCell ref="CD8:CE8"/>
    <mergeCell ref="CF8:CG8"/>
    <mergeCell ref="CL8:CM8"/>
    <mergeCell ref="CR8:CS8"/>
    <mergeCell ref="CH8:CI8"/>
    <mergeCell ref="CJ8:CK8"/>
    <mergeCell ref="CN8:CO8"/>
    <mergeCell ref="CP8:CQ8"/>
    <mergeCell ref="Z7:AW7"/>
    <mergeCell ref="AX7:BU7"/>
    <mergeCell ref="Z8:AA8"/>
    <mergeCell ref="BH8:BI8"/>
    <mergeCell ref="AD8:AE8"/>
    <mergeCell ref="AB8:AC8"/>
    <mergeCell ref="BT8:BU8"/>
    <mergeCell ref="BN8:BO8"/>
    <mergeCell ref="BB8:BC8"/>
    <mergeCell ref="AZ8:BA8"/>
    <mergeCell ref="AX8:AY8"/>
    <mergeCell ref="BL8:BM8"/>
    <mergeCell ref="BP8:BQ8"/>
    <mergeCell ref="AT8:AU8"/>
    <mergeCell ref="BR8:BS8"/>
    <mergeCell ref="A20:CS20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AJ8:AK8"/>
    <mergeCell ref="AH8:AI8"/>
    <mergeCell ref="AF8:AG8"/>
    <mergeCell ref="A6:CS6"/>
    <mergeCell ref="BF8:BG8"/>
    <mergeCell ref="BD8:BE8"/>
    <mergeCell ref="N8:O8"/>
    <mergeCell ref="P8:Q8"/>
    <mergeCell ref="AL8:AM8"/>
    <mergeCell ref="AN8:AO8"/>
    <mergeCell ref="BJ8:BK8"/>
    <mergeCell ref="R8:S8"/>
    <mergeCell ref="X8:Y8"/>
    <mergeCell ref="AP8:AQ8"/>
    <mergeCell ref="AV8:AW8"/>
    <mergeCell ref="T8:U8"/>
    <mergeCell ref="AR8:AS8"/>
    <mergeCell ref="V8:W8"/>
  </mergeCells>
  <printOptions horizontalCentered="1"/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S21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34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12</v>
      </c>
      <c r="C9" s="8">
        <f>B9/B$19</f>
        <v>0.35294117647058826</v>
      </c>
      <c r="D9" s="11">
        <v>15</v>
      </c>
      <c r="E9" s="8">
        <f>D9/D$19</f>
        <v>0.35714285714285715</v>
      </c>
      <c r="F9" s="11">
        <v>20</v>
      </c>
      <c r="G9" s="8">
        <f>F9/F$19</f>
        <v>0.41666666666666669</v>
      </c>
      <c r="H9" s="11">
        <v>19</v>
      </c>
      <c r="I9" s="8">
        <f>H9/H$19</f>
        <v>0.39583333333333331</v>
      </c>
      <c r="J9" s="11">
        <v>20</v>
      </c>
      <c r="K9" s="8">
        <f>J9/J$19</f>
        <v>0.43478260869565216</v>
      </c>
      <c r="L9" s="11">
        <v>17</v>
      </c>
      <c r="M9" s="8">
        <f t="shared" ref="M9:M18" si="0">L9/L$19</f>
        <v>0.39534883720930231</v>
      </c>
      <c r="N9" s="67">
        <v>17</v>
      </c>
      <c r="O9" s="8">
        <f t="shared" ref="O9:O17" si="1">N9/N$19</f>
        <v>0.32075471698113206</v>
      </c>
      <c r="P9" s="67">
        <v>17</v>
      </c>
      <c r="Q9" s="8">
        <f t="shared" ref="Q9:Q17" si="2">P9/P$19</f>
        <v>0.2982456140350877</v>
      </c>
      <c r="R9" s="67">
        <v>20</v>
      </c>
      <c r="S9" s="45">
        <f>R9/R19</f>
        <v>0.32258064516129031</v>
      </c>
      <c r="T9" s="49">
        <v>21</v>
      </c>
      <c r="U9" s="73">
        <f>T9/T19</f>
        <v>0.33870967741935482</v>
      </c>
      <c r="V9" s="49">
        <v>20</v>
      </c>
      <c r="W9" s="73">
        <f>V9/V19</f>
        <v>0.37037037037037035</v>
      </c>
      <c r="X9" s="49">
        <v>24</v>
      </c>
      <c r="Y9" s="55">
        <f>X9/X19</f>
        <v>0.38095238095238093</v>
      </c>
      <c r="Z9" s="34">
        <v>10</v>
      </c>
      <c r="AA9" s="8">
        <f>Z9/Z$19</f>
        <v>0.21276595744680851</v>
      </c>
      <c r="AB9" s="5">
        <v>19</v>
      </c>
      <c r="AC9" s="8">
        <f>AB9/AB$19</f>
        <v>0.25333333333333335</v>
      </c>
      <c r="AD9" s="5">
        <v>21</v>
      </c>
      <c r="AE9" s="8">
        <f>AD9/AD$19</f>
        <v>0.25609756097560976</v>
      </c>
      <c r="AF9" s="5">
        <v>24</v>
      </c>
      <c r="AG9" s="8">
        <f>AF9/AF$19</f>
        <v>0.27906976744186046</v>
      </c>
      <c r="AH9" s="5">
        <v>25</v>
      </c>
      <c r="AI9" s="8">
        <f>AH9/AH$19</f>
        <v>0.2808988764044944</v>
      </c>
      <c r="AJ9" s="5">
        <v>27</v>
      </c>
      <c r="AK9" s="8">
        <f t="shared" ref="AK9:AK18" si="3">AJ9/AJ$19</f>
        <v>0.30337078651685395</v>
      </c>
      <c r="AL9" s="67">
        <v>24</v>
      </c>
      <c r="AM9" s="8">
        <f t="shared" ref="AM9:AM18" si="4">AL9/AL$19</f>
        <v>0.29629629629629628</v>
      </c>
      <c r="AN9" s="67">
        <v>21</v>
      </c>
      <c r="AO9" s="8">
        <f t="shared" ref="AO9:AO18" si="5">AN9/AN$19</f>
        <v>0.26923076923076922</v>
      </c>
      <c r="AP9" s="67">
        <v>24</v>
      </c>
      <c r="AQ9" s="45">
        <f>AP9/AP19</f>
        <v>0.2696629213483146</v>
      </c>
      <c r="AR9" s="49">
        <v>28</v>
      </c>
      <c r="AS9" s="73">
        <f>AR9/AR19</f>
        <v>0.28000000000000003</v>
      </c>
      <c r="AT9" s="49">
        <v>37</v>
      </c>
      <c r="AU9" s="73">
        <f>AT9/AT19</f>
        <v>0.33944954128440369</v>
      </c>
      <c r="AV9" s="49">
        <v>46</v>
      </c>
      <c r="AW9" s="55">
        <f>AV9/AV19</f>
        <v>0.2857142857142857</v>
      </c>
      <c r="AX9" s="34">
        <v>3</v>
      </c>
      <c r="AY9" s="8">
        <f>AX9/AX$19</f>
        <v>0.10344827586206896</v>
      </c>
      <c r="AZ9" s="5">
        <v>4</v>
      </c>
      <c r="BA9" s="8">
        <f>AZ9/AZ$19</f>
        <v>0.1111111111111111</v>
      </c>
      <c r="BB9" s="5">
        <v>3</v>
      </c>
      <c r="BC9" s="8">
        <f>BB9/BB$19</f>
        <v>8.3333333333333329E-2</v>
      </c>
      <c r="BD9" s="5">
        <v>3</v>
      </c>
      <c r="BE9" s="8">
        <f>BD9/BD$19</f>
        <v>0.1</v>
      </c>
      <c r="BF9" s="5">
        <v>1</v>
      </c>
      <c r="BG9" s="8">
        <f>BF9/BF$19</f>
        <v>4.1666666666666664E-2</v>
      </c>
      <c r="BH9" s="5">
        <v>2</v>
      </c>
      <c r="BI9" s="8">
        <f t="shared" ref="BI9:BI18" si="6">BH9/BH$19</f>
        <v>9.5238095238095233E-2</v>
      </c>
      <c r="BJ9" s="67">
        <v>7</v>
      </c>
      <c r="BK9" s="8">
        <f t="shared" ref="BK9:BK17" si="7">BJ9/BJ$19</f>
        <v>0.15909090909090909</v>
      </c>
      <c r="BL9" s="67">
        <v>7</v>
      </c>
      <c r="BM9" s="8">
        <f t="shared" ref="BM9:BM17" si="8">BL9/BL$19</f>
        <v>0.1891891891891892</v>
      </c>
      <c r="BN9" s="67">
        <v>7</v>
      </c>
      <c r="BO9" s="45">
        <f>BN9/BN19</f>
        <v>0.28000000000000003</v>
      </c>
      <c r="BP9" s="49">
        <v>2</v>
      </c>
      <c r="BQ9" s="73">
        <f>BP9/BP19</f>
        <v>0.15384615384615385</v>
      </c>
      <c r="BR9" s="49">
        <v>1</v>
      </c>
      <c r="BS9" s="73">
        <f>BR9/BR19</f>
        <v>0.1</v>
      </c>
      <c r="BT9" s="49"/>
      <c r="BU9" s="55"/>
      <c r="BV9" s="34">
        <f t="shared" ref="BV9:BV18" si="9">B9+Z9+AX9</f>
        <v>25</v>
      </c>
      <c r="BW9" s="8">
        <f>BV9/BV$19</f>
        <v>0.22727272727272727</v>
      </c>
      <c r="BX9" s="5">
        <f t="shared" ref="BX9:BX18" si="10">D9+AB9+AZ9</f>
        <v>38</v>
      </c>
      <c r="BY9" s="8">
        <f>BX9/BX$19</f>
        <v>0.24836601307189543</v>
      </c>
      <c r="BZ9" s="5">
        <f t="shared" ref="BZ9:BZ18" si="11">F9+AD9+BB9</f>
        <v>44</v>
      </c>
      <c r="CA9" s="8">
        <f>BZ9/BZ$19</f>
        <v>0.26506024096385544</v>
      </c>
      <c r="CB9" s="5">
        <f t="shared" ref="CB9:CB18" si="12">H9+AF9+BD9</f>
        <v>46</v>
      </c>
      <c r="CC9" s="8">
        <f>CB9/CB$19</f>
        <v>0.28048780487804881</v>
      </c>
      <c r="CD9" s="5">
        <f t="shared" ref="CD9:CD18" si="13">J9+AH9+BF9</f>
        <v>46</v>
      </c>
      <c r="CE9" s="8">
        <f>CD9/CD$19</f>
        <v>0.28930817610062892</v>
      </c>
      <c r="CF9" s="5">
        <f t="shared" ref="CF9:CF18" si="14">L9+AJ9+BH9</f>
        <v>46</v>
      </c>
      <c r="CG9" s="8">
        <f t="shared" ref="CG9:CG18" si="15">CF9/CF$19</f>
        <v>0.30065359477124182</v>
      </c>
      <c r="CH9" s="67">
        <v>48</v>
      </c>
      <c r="CI9" s="8">
        <f t="shared" ref="CI9:CI18" si="16">CH9/CH$19</f>
        <v>0.2696629213483146</v>
      </c>
      <c r="CJ9" s="67">
        <v>45</v>
      </c>
      <c r="CK9" s="8">
        <f t="shared" ref="CK9:CK18" si="17">CJ9/CJ$19</f>
        <v>0.26162790697674421</v>
      </c>
      <c r="CL9" s="67">
        <v>51</v>
      </c>
      <c r="CM9" s="45">
        <f>CL9/CL19</f>
        <v>0.28977272727272729</v>
      </c>
      <c r="CN9" s="49">
        <v>51</v>
      </c>
      <c r="CO9" s="73">
        <f>CN9/CN19</f>
        <v>0.29142857142857143</v>
      </c>
      <c r="CP9" s="49">
        <v>58</v>
      </c>
      <c r="CQ9" s="73">
        <f>CP9/CP19</f>
        <v>0.33526011560693642</v>
      </c>
      <c r="CR9" s="49">
        <v>70</v>
      </c>
      <c r="CS9" s="55">
        <f>CR9/CR19</f>
        <v>0.30172413793103448</v>
      </c>
    </row>
    <row r="10" spans="1:97" ht="47.25" customHeight="1" thickBot="1" x14ac:dyDescent="0.3">
      <c r="A10" s="29" t="s">
        <v>10</v>
      </c>
      <c r="B10" s="36">
        <v>22</v>
      </c>
      <c r="C10" s="7">
        <f t="shared" ref="C10:E18" si="18">B10/B$19</f>
        <v>0.6470588235294118</v>
      </c>
      <c r="D10" s="10">
        <v>27</v>
      </c>
      <c r="E10" s="7">
        <f t="shared" si="18"/>
        <v>0.6428571428571429</v>
      </c>
      <c r="F10" s="10">
        <v>28</v>
      </c>
      <c r="G10" s="7">
        <f t="shared" ref="G10" si="19">F10/F$19</f>
        <v>0.58333333333333337</v>
      </c>
      <c r="H10" s="10">
        <v>29</v>
      </c>
      <c r="I10" s="7">
        <f t="shared" ref="I10" si="20">H10/H$19</f>
        <v>0.60416666666666663</v>
      </c>
      <c r="J10" s="10">
        <v>26</v>
      </c>
      <c r="K10" s="7">
        <f t="shared" ref="K10" si="21">J10/J$19</f>
        <v>0.56521739130434778</v>
      </c>
      <c r="L10" s="10">
        <v>26</v>
      </c>
      <c r="M10" s="7">
        <f t="shared" si="0"/>
        <v>0.60465116279069764</v>
      </c>
      <c r="N10" s="68">
        <v>36</v>
      </c>
      <c r="O10" s="7">
        <f t="shared" si="1"/>
        <v>0.67924528301886788</v>
      </c>
      <c r="P10" s="68">
        <v>40</v>
      </c>
      <c r="Q10" s="7">
        <f t="shared" si="2"/>
        <v>0.70175438596491224</v>
      </c>
      <c r="R10" s="68">
        <v>42</v>
      </c>
      <c r="S10" s="46">
        <f>R10/R19</f>
        <v>0.67741935483870963</v>
      </c>
      <c r="T10" s="50">
        <v>41</v>
      </c>
      <c r="U10" s="72">
        <f>T10/T19</f>
        <v>0.66129032258064513</v>
      </c>
      <c r="V10" s="50">
        <v>34</v>
      </c>
      <c r="W10" s="72">
        <f>V10/V19</f>
        <v>0.62962962962962965</v>
      </c>
      <c r="X10" s="50">
        <v>39</v>
      </c>
      <c r="Y10" s="56">
        <f>X10/X19</f>
        <v>0.61904761904761907</v>
      </c>
      <c r="Z10" s="33">
        <v>37</v>
      </c>
      <c r="AA10" s="7">
        <f t="shared" ref="AA10" si="22">Z10/Z$19</f>
        <v>0.78723404255319152</v>
      </c>
      <c r="AB10" s="4">
        <v>56</v>
      </c>
      <c r="AC10" s="7">
        <f t="shared" ref="AC10" si="23">AB10/AB$19</f>
        <v>0.7466666666666667</v>
      </c>
      <c r="AD10" s="4">
        <v>61</v>
      </c>
      <c r="AE10" s="7">
        <f t="shared" ref="AE10" si="24">AD10/AD$19</f>
        <v>0.74390243902439024</v>
      </c>
      <c r="AF10" s="4">
        <v>62</v>
      </c>
      <c r="AG10" s="7">
        <f t="shared" ref="AG10" si="25">AF10/AF$19</f>
        <v>0.72093023255813948</v>
      </c>
      <c r="AH10" s="4">
        <v>64</v>
      </c>
      <c r="AI10" s="7">
        <f t="shared" ref="AI10" si="26">AH10/AH$19</f>
        <v>0.7191011235955056</v>
      </c>
      <c r="AJ10" s="4">
        <v>62</v>
      </c>
      <c r="AK10" s="7">
        <f t="shared" si="3"/>
        <v>0.6966292134831461</v>
      </c>
      <c r="AL10" s="68">
        <v>57</v>
      </c>
      <c r="AM10" s="7">
        <f t="shared" si="4"/>
        <v>0.70370370370370372</v>
      </c>
      <c r="AN10" s="68">
        <v>57</v>
      </c>
      <c r="AO10" s="7">
        <f t="shared" si="5"/>
        <v>0.73076923076923073</v>
      </c>
      <c r="AP10" s="68">
        <v>65</v>
      </c>
      <c r="AQ10" s="46">
        <f>AP10/AP19</f>
        <v>0.7303370786516854</v>
      </c>
      <c r="AR10" s="50">
        <v>72</v>
      </c>
      <c r="AS10" s="72">
        <f>AR10/AR19</f>
        <v>0.72</v>
      </c>
      <c r="AT10" s="50">
        <v>72</v>
      </c>
      <c r="AU10" s="72">
        <f>AT10/AT19</f>
        <v>0.66055045871559637</v>
      </c>
      <c r="AV10" s="50">
        <v>115</v>
      </c>
      <c r="AW10" s="56">
        <f>AV10/AV19</f>
        <v>0.7142857142857143</v>
      </c>
      <c r="AX10" s="33">
        <v>26</v>
      </c>
      <c r="AY10" s="7">
        <f t="shared" ref="AY10" si="27">AX10/AX$19</f>
        <v>0.89655172413793105</v>
      </c>
      <c r="AZ10" s="4">
        <v>32</v>
      </c>
      <c r="BA10" s="7">
        <f t="shared" ref="BA10" si="28">AZ10/AZ$19</f>
        <v>0.88888888888888884</v>
      </c>
      <c r="BB10" s="4">
        <v>33</v>
      </c>
      <c r="BC10" s="7">
        <f t="shared" ref="BC10" si="29">BB10/BB$19</f>
        <v>0.91666666666666663</v>
      </c>
      <c r="BD10" s="4">
        <v>27</v>
      </c>
      <c r="BE10" s="7">
        <f t="shared" ref="BE10" si="30">BD10/BD$19</f>
        <v>0.9</v>
      </c>
      <c r="BF10" s="4">
        <v>23</v>
      </c>
      <c r="BG10" s="7">
        <f t="shared" ref="BG10" si="31">BF10/BF$19</f>
        <v>0.95833333333333337</v>
      </c>
      <c r="BH10" s="4">
        <v>19</v>
      </c>
      <c r="BI10" s="7">
        <f t="shared" si="6"/>
        <v>0.90476190476190477</v>
      </c>
      <c r="BJ10" s="68">
        <v>37</v>
      </c>
      <c r="BK10" s="7">
        <f t="shared" si="7"/>
        <v>0.84090909090909094</v>
      </c>
      <c r="BL10" s="68">
        <v>30</v>
      </c>
      <c r="BM10" s="7">
        <f t="shared" si="8"/>
        <v>0.81081081081081086</v>
      </c>
      <c r="BN10" s="68">
        <v>18</v>
      </c>
      <c r="BO10" s="46">
        <f>BN10/BN19</f>
        <v>0.72</v>
      </c>
      <c r="BP10" s="50">
        <v>11</v>
      </c>
      <c r="BQ10" s="72">
        <f>BP10/BP19</f>
        <v>0.84615384615384615</v>
      </c>
      <c r="BR10" s="50">
        <v>9</v>
      </c>
      <c r="BS10" s="72">
        <f>BR10/BR19</f>
        <v>0.9</v>
      </c>
      <c r="BT10" s="50">
        <v>8</v>
      </c>
      <c r="BU10" s="56">
        <f>BT10/BT19</f>
        <v>1</v>
      </c>
      <c r="BV10" s="33">
        <f t="shared" si="9"/>
        <v>85</v>
      </c>
      <c r="BW10" s="7">
        <f t="shared" ref="BW10" si="32">BV10/BV$19</f>
        <v>0.77272727272727271</v>
      </c>
      <c r="BX10" s="4">
        <f t="shared" si="10"/>
        <v>115</v>
      </c>
      <c r="BY10" s="7">
        <f t="shared" ref="BY10" si="33">BX10/BX$19</f>
        <v>0.75163398692810457</v>
      </c>
      <c r="BZ10" s="4">
        <f t="shared" si="11"/>
        <v>122</v>
      </c>
      <c r="CA10" s="7">
        <f t="shared" ref="CA10" si="34">BZ10/BZ$19</f>
        <v>0.73493975903614461</v>
      </c>
      <c r="CB10" s="4">
        <f t="shared" si="12"/>
        <v>118</v>
      </c>
      <c r="CC10" s="7">
        <f t="shared" ref="CC10" si="35">CB10/CB$19</f>
        <v>0.71951219512195119</v>
      </c>
      <c r="CD10" s="4">
        <f t="shared" si="13"/>
        <v>113</v>
      </c>
      <c r="CE10" s="7">
        <f t="shared" ref="CE10" si="36">CD10/CD$19</f>
        <v>0.71069182389937102</v>
      </c>
      <c r="CF10" s="4">
        <f t="shared" si="14"/>
        <v>107</v>
      </c>
      <c r="CG10" s="7">
        <f t="shared" si="15"/>
        <v>0.69934640522875813</v>
      </c>
      <c r="CH10" s="68">
        <v>130</v>
      </c>
      <c r="CI10" s="7">
        <f t="shared" si="16"/>
        <v>0.7303370786516854</v>
      </c>
      <c r="CJ10" s="68">
        <v>127</v>
      </c>
      <c r="CK10" s="7">
        <f t="shared" si="17"/>
        <v>0.73837209302325579</v>
      </c>
      <c r="CL10" s="68">
        <v>125</v>
      </c>
      <c r="CM10" s="46">
        <f>CL10/CL19</f>
        <v>0.71022727272727271</v>
      </c>
      <c r="CN10" s="50">
        <v>124</v>
      </c>
      <c r="CO10" s="72">
        <f>CN10/CN19</f>
        <v>0.70857142857142852</v>
      </c>
      <c r="CP10" s="50">
        <v>115</v>
      </c>
      <c r="CQ10" s="72">
        <f>CP10/CP19</f>
        <v>0.66473988439306353</v>
      </c>
      <c r="CR10" s="50">
        <v>162</v>
      </c>
      <c r="CS10" s="56">
        <f>CR10/CR19</f>
        <v>0.69827586206896552</v>
      </c>
    </row>
    <row r="11" spans="1:97" ht="47.25" customHeight="1" thickTop="1" x14ac:dyDescent="0.25">
      <c r="A11" s="30" t="s">
        <v>0</v>
      </c>
      <c r="B11" s="37">
        <v>1</v>
      </c>
      <c r="C11" s="8">
        <f t="shared" si="18"/>
        <v>2.9411764705882353E-2</v>
      </c>
      <c r="D11" s="11">
        <v>1</v>
      </c>
      <c r="E11" s="8">
        <f t="shared" si="18"/>
        <v>2.3809523809523808E-2</v>
      </c>
      <c r="F11" s="11">
        <v>2</v>
      </c>
      <c r="G11" s="8">
        <f t="shared" ref="G11" si="37">F11/F$19</f>
        <v>4.1666666666666664E-2</v>
      </c>
      <c r="H11" s="11">
        <v>2</v>
      </c>
      <c r="I11" s="8">
        <f t="shared" ref="I11" si="38">H11/H$19</f>
        <v>4.1666666666666664E-2</v>
      </c>
      <c r="J11" s="11">
        <v>1</v>
      </c>
      <c r="K11" s="8">
        <f t="shared" ref="K11" si="39">J11/J$19</f>
        <v>2.1739130434782608E-2</v>
      </c>
      <c r="L11" s="11">
        <v>1</v>
      </c>
      <c r="M11" s="8">
        <f t="shared" si="0"/>
        <v>2.3255813953488372E-2</v>
      </c>
      <c r="N11" s="67">
        <v>5</v>
      </c>
      <c r="O11" s="8">
        <f t="shared" si="1"/>
        <v>9.4339622641509441E-2</v>
      </c>
      <c r="P11" s="67">
        <v>5</v>
      </c>
      <c r="Q11" s="8">
        <f t="shared" si="2"/>
        <v>8.771929824561403E-2</v>
      </c>
      <c r="R11" s="67">
        <v>5</v>
      </c>
      <c r="S11" s="45">
        <f>R11/R19</f>
        <v>8.0645161290322578E-2</v>
      </c>
      <c r="T11" s="51">
        <v>4</v>
      </c>
      <c r="U11" s="74">
        <f>T11/T19</f>
        <v>6.4516129032258063E-2</v>
      </c>
      <c r="V11" s="51">
        <v>1</v>
      </c>
      <c r="W11" s="74">
        <f>V11/V19</f>
        <v>1.8518518518518517E-2</v>
      </c>
      <c r="X11" s="51">
        <v>1</v>
      </c>
      <c r="Y11" s="57">
        <f>X11/X19</f>
        <v>1.5873015873015872E-2</v>
      </c>
      <c r="Z11" s="34">
        <v>1</v>
      </c>
      <c r="AA11" s="8">
        <f t="shared" ref="AA11" si="40">Z11/Z$19</f>
        <v>2.1276595744680851E-2</v>
      </c>
      <c r="AB11" s="5">
        <v>5</v>
      </c>
      <c r="AC11" s="8">
        <f t="shared" ref="AC11" si="41">AB11/AB$19</f>
        <v>6.6666666666666666E-2</v>
      </c>
      <c r="AD11" s="5">
        <v>5</v>
      </c>
      <c r="AE11" s="8">
        <f t="shared" ref="AE11" si="42">AD11/AD$19</f>
        <v>6.097560975609756E-2</v>
      </c>
      <c r="AF11" s="5">
        <v>5</v>
      </c>
      <c r="AG11" s="8">
        <f t="shared" ref="AG11" si="43">AF11/AF$19</f>
        <v>5.8139534883720929E-2</v>
      </c>
      <c r="AH11" s="5">
        <v>5</v>
      </c>
      <c r="AI11" s="8">
        <f t="shared" ref="AI11" si="44">AH11/AH$19</f>
        <v>5.6179775280898875E-2</v>
      </c>
      <c r="AJ11" s="5">
        <v>2</v>
      </c>
      <c r="AK11" s="8">
        <f t="shared" si="3"/>
        <v>2.247191011235955E-2</v>
      </c>
      <c r="AL11" s="67">
        <v>9</v>
      </c>
      <c r="AM11" s="8">
        <f t="shared" si="4"/>
        <v>0.1111111111111111</v>
      </c>
      <c r="AN11" s="67">
        <v>9</v>
      </c>
      <c r="AO11" s="8">
        <f t="shared" si="5"/>
        <v>0.11538461538461539</v>
      </c>
      <c r="AP11" s="67">
        <v>6</v>
      </c>
      <c r="AQ11" s="45">
        <f>AP11/AP19</f>
        <v>6.741573033707865E-2</v>
      </c>
      <c r="AR11" s="51">
        <v>3</v>
      </c>
      <c r="AS11" s="74">
        <f>AR11/AR19</f>
        <v>0.03</v>
      </c>
      <c r="AT11" s="51">
        <v>3</v>
      </c>
      <c r="AU11" s="74">
        <f>AT11/AT19</f>
        <v>2.7522935779816515E-2</v>
      </c>
      <c r="AV11" s="51">
        <v>3</v>
      </c>
      <c r="AW11" s="57">
        <f>AV11/AV19</f>
        <v>1.8633540372670808E-2</v>
      </c>
      <c r="AX11" s="34">
        <v>1</v>
      </c>
      <c r="AY11" s="8">
        <f t="shared" ref="AY11" si="45">AX11/AX$19</f>
        <v>3.4482758620689655E-2</v>
      </c>
      <c r="AZ11" s="5">
        <v>1</v>
      </c>
      <c r="BA11" s="8">
        <f t="shared" ref="BA11" si="46">AZ11/AZ$19</f>
        <v>2.7777777777777776E-2</v>
      </c>
      <c r="BB11" s="5">
        <v>1</v>
      </c>
      <c r="BC11" s="8">
        <f t="shared" ref="BC11" si="47">BB11/BB$19</f>
        <v>2.7777777777777776E-2</v>
      </c>
      <c r="BD11" s="5">
        <v>1</v>
      </c>
      <c r="BE11" s="8">
        <f t="shared" ref="BE11" si="48">BD11/BD$19</f>
        <v>3.3333333333333333E-2</v>
      </c>
      <c r="BF11" s="5"/>
      <c r="BG11" s="8">
        <f t="shared" ref="BG11" si="49">BF11/BF$19</f>
        <v>0</v>
      </c>
      <c r="BH11" s="5"/>
      <c r="BI11" s="8">
        <f t="shared" si="6"/>
        <v>0</v>
      </c>
      <c r="BJ11" s="67">
        <v>1</v>
      </c>
      <c r="BK11" s="8">
        <f t="shared" si="7"/>
        <v>2.2727272727272728E-2</v>
      </c>
      <c r="BL11" s="67">
        <v>1</v>
      </c>
      <c r="BM11" s="8">
        <f t="shared" si="8"/>
        <v>2.7027027027027029E-2</v>
      </c>
      <c r="BN11" s="67">
        <v>2</v>
      </c>
      <c r="BO11" s="45">
        <f>BN11/BN19</f>
        <v>0.08</v>
      </c>
      <c r="BP11" s="51">
        <v>1</v>
      </c>
      <c r="BQ11" s="74">
        <f>BP11/BP19</f>
        <v>7.6923076923076927E-2</v>
      </c>
      <c r="BR11" s="51"/>
      <c r="BS11" s="74"/>
      <c r="BT11" s="51"/>
      <c r="BU11" s="57"/>
      <c r="BV11" s="34">
        <f t="shared" si="9"/>
        <v>3</v>
      </c>
      <c r="BW11" s="8">
        <f t="shared" ref="BW11" si="50">BV11/BV$19</f>
        <v>2.7272727272727271E-2</v>
      </c>
      <c r="BX11" s="5">
        <f t="shared" si="10"/>
        <v>7</v>
      </c>
      <c r="BY11" s="8">
        <f t="shared" ref="BY11" si="51">BX11/BX$19</f>
        <v>4.5751633986928102E-2</v>
      </c>
      <c r="BZ11" s="5">
        <f t="shared" si="11"/>
        <v>8</v>
      </c>
      <c r="CA11" s="8">
        <f t="shared" ref="CA11" si="52">BZ11/BZ$19</f>
        <v>4.8192771084337352E-2</v>
      </c>
      <c r="CB11" s="5">
        <f t="shared" si="12"/>
        <v>8</v>
      </c>
      <c r="CC11" s="8">
        <f t="shared" ref="CC11" si="53">CB11/CB$19</f>
        <v>4.878048780487805E-2</v>
      </c>
      <c r="CD11" s="5">
        <f t="shared" si="13"/>
        <v>6</v>
      </c>
      <c r="CE11" s="8">
        <f t="shared" ref="CE11" si="54">CD11/CD$19</f>
        <v>3.7735849056603772E-2</v>
      </c>
      <c r="CF11" s="5">
        <f t="shared" si="14"/>
        <v>3</v>
      </c>
      <c r="CG11" s="8">
        <f t="shared" si="15"/>
        <v>1.9607843137254902E-2</v>
      </c>
      <c r="CH11" s="67">
        <v>15</v>
      </c>
      <c r="CI11" s="8">
        <f t="shared" si="16"/>
        <v>8.4269662921348312E-2</v>
      </c>
      <c r="CJ11" s="67">
        <v>15</v>
      </c>
      <c r="CK11" s="8">
        <f t="shared" si="17"/>
        <v>8.7209302325581398E-2</v>
      </c>
      <c r="CL11" s="67">
        <v>13</v>
      </c>
      <c r="CM11" s="45">
        <f>CL11/CL19</f>
        <v>7.3863636363636367E-2</v>
      </c>
      <c r="CN11" s="51">
        <v>8</v>
      </c>
      <c r="CO11" s="74">
        <f>CN11/CN19</f>
        <v>4.5714285714285714E-2</v>
      </c>
      <c r="CP11" s="51">
        <v>4</v>
      </c>
      <c r="CQ11" s="74">
        <f>CP11/CP19</f>
        <v>2.3121387283236993E-2</v>
      </c>
      <c r="CR11" s="51">
        <v>4</v>
      </c>
      <c r="CS11" s="57">
        <f>CR11/CR19</f>
        <v>1.7241379310344827E-2</v>
      </c>
    </row>
    <row r="12" spans="1:97" ht="47.25" customHeight="1" x14ac:dyDescent="0.25">
      <c r="A12" s="28" t="s">
        <v>1</v>
      </c>
      <c r="B12" s="35">
        <v>1</v>
      </c>
      <c r="C12" s="6">
        <f t="shared" si="18"/>
        <v>2.9411764705882353E-2</v>
      </c>
      <c r="D12" s="9">
        <v>2</v>
      </c>
      <c r="E12" s="6">
        <f t="shared" si="18"/>
        <v>4.7619047619047616E-2</v>
      </c>
      <c r="F12" s="9">
        <v>1</v>
      </c>
      <c r="G12" s="6">
        <f t="shared" ref="G12" si="55">F12/F$19</f>
        <v>2.0833333333333332E-2</v>
      </c>
      <c r="H12" s="9">
        <v>2</v>
      </c>
      <c r="I12" s="6">
        <f t="shared" ref="I12" si="56">H12/H$19</f>
        <v>4.1666666666666664E-2</v>
      </c>
      <c r="J12" s="9">
        <v>2</v>
      </c>
      <c r="K12" s="6">
        <f t="shared" ref="K12" si="57">J12/J$19</f>
        <v>4.3478260869565216E-2</v>
      </c>
      <c r="L12" s="9">
        <v>3</v>
      </c>
      <c r="M12" s="6">
        <f t="shared" si="0"/>
        <v>6.9767441860465115E-2</v>
      </c>
      <c r="N12" s="69">
        <v>2</v>
      </c>
      <c r="O12" s="6">
        <f t="shared" si="1"/>
        <v>3.7735849056603772E-2</v>
      </c>
      <c r="P12" s="69">
        <v>2</v>
      </c>
      <c r="Q12" s="6">
        <f t="shared" si="2"/>
        <v>3.5087719298245612E-2</v>
      </c>
      <c r="R12" s="69">
        <v>3</v>
      </c>
      <c r="S12" s="47">
        <f>R12/R19</f>
        <v>4.8387096774193547E-2</v>
      </c>
      <c r="T12" s="52">
        <v>4</v>
      </c>
      <c r="U12" s="47">
        <f>T12/T19</f>
        <v>6.4516129032258063E-2</v>
      </c>
      <c r="V12" s="52">
        <v>5</v>
      </c>
      <c r="W12" s="47">
        <f>V12/V19</f>
        <v>9.2592592592592587E-2</v>
      </c>
      <c r="X12" s="52">
        <v>5</v>
      </c>
      <c r="Y12" s="19">
        <f>X12/X19</f>
        <v>7.9365079365079361E-2</v>
      </c>
      <c r="Z12" s="32">
        <v>2</v>
      </c>
      <c r="AA12" s="6">
        <f t="shared" ref="AA12" si="58">Z12/Z$19</f>
        <v>4.2553191489361701E-2</v>
      </c>
      <c r="AB12" s="3">
        <v>2</v>
      </c>
      <c r="AC12" s="6">
        <f t="shared" ref="AC12" si="59">AB12/AB$19</f>
        <v>2.6666666666666668E-2</v>
      </c>
      <c r="AD12" s="3">
        <v>3</v>
      </c>
      <c r="AE12" s="6">
        <f t="shared" ref="AE12" si="60">AD12/AD$19</f>
        <v>3.6585365853658534E-2</v>
      </c>
      <c r="AF12" s="3">
        <v>2</v>
      </c>
      <c r="AG12" s="6">
        <f t="shared" ref="AG12" si="61">AF12/AF$19</f>
        <v>2.3255813953488372E-2</v>
      </c>
      <c r="AH12" s="3">
        <v>3</v>
      </c>
      <c r="AI12" s="6">
        <f t="shared" ref="AI12" si="62">AH12/AH$19</f>
        <v>3.3707865168539325E-2</v>
      </c>
      <c r="AJ12" s="3">
        <v>3</v>
      </c>
      <c r="AK12" s="6">
        <f t="shared" si="3"/>
        <v>3.3707865168539325E-2</v>
      </c>
      <c r="AL12" s="69">
        <v>4</v>
      </c>
      <c r="AM12" s="6">
        <f t="shared" si="4"/>
        <v>4.9382716049382713E-2</v>
      </c>
      <c r="AN12" s="69">
        <v>2</v>
      </c>
      <c r="AO12" s="6">
        <f t="shared" si="5"/>
        <v>2.564102564102564E-2</v>
      </c>
      <c r="AP12" s="69">
        <v>5</v>
      </c>
      <c r="AQ12" s="47">
        <f>AP12/AP19</f>
        <v>5.6179775280898875E-2</v>
      </c>
      <c r="AR12" s="52">
        <v>10</v>
      </c>
      <c r="AS12" s="47">
        <f>AR12/AR19</f>
        <v>0.1</v>
      </c>
      <c r="AT12" s="52">
        <v>2</v>
      </c>
      <c r="AU12" s="47">
        <f>AT12/AT19</f>
        <v>1.834862385321101E-2</v>
      </c>
      <c r="AV12" s="52">
        <v>4</v>
      </c>
      <c r="AW12" s="19">
        <f>AV12/AV19</f>
        <v>2.4844720496894408E-2</v>
      </c>
      <c r="AX12" s="32"/>
      <c r="AY12" s="6"/>
      <c r="AZ12" s="3">
        <v>2</v>
      </c>
      <c r="BA12" s="6">
        <f t="shared" ref="BA12" si="63">AZ12/AZ$19</f>
        <v>5.5555555555555552E-2</v>
      </c>
      <c r="BB12" s="3">
        <v>1</v>
      </c>
      <c r="BC12" s="6">
        <f t="shared" ref="BC12" si="64">BB12/BB$19</f>
        <v>2.7777777777777776E-2</v>
      </c>
      <c r="BD12" s="3">
        <v>2</v>
      </c>
      <c r="BE12" s="6">
        <f t="shared" ref="BE12" si="65">BD12/BD$19</f>
        <v>6.6666666666666666E-2</v>
      </c>
      <c r="BF12" s="3">
        <v>2</v>
      </c>
      <c r="BG12" s="6">
        <f t="shared" ref="BG12" si="66">BF12/BF$19</f>
        <v>8.3333333333333329E-2</v>
      </c>
      <c r="BH12" s="3">
        <v>3</v>
      </c>
      <c r="BI12" s="6">
        <f t="shared" si="6"/>
        <v>0.14285714285714285</v>
      </c>
      <c r="BJ12" s="69"/>
      <c r="BK12" s="6"/>
      <c r="BL12" s="69"/>
      <c r="BM12" s="6"/>
      <c r="BN12" s="69"/>
      <c r="BO12" s="47"/>
      <c r="BP12" s="52"/>
      <c r="BQ12" s="47"/>
      <c r="BR12" s="52"/>
      <c r="BS12" s="47"/>
      <c r="BT12" s="52"/>
      <c r="BU12" s="19"/>
      <c r="BV12" s="32">
        <f t="shared" si="9"/>
        <v>3</v>
      </c>
      <c r="BW12" s="6">
        <f t="shared" ref="BW12" si="67">BV12/BV$19</f>
        <v>2.7272727272727271E-2</v>
      </c>
      <c r="BX12" s="3">
        <f t="shared" si="10"/>
        <v>6</v>
      </c>
      <c r="BY12" s="6">
        <f t="shared" ref="BY12" si="68">BX12/BX$19</f>
        <v>3.9215686274509803E-2</v>
      </c>
      <c r="BZ12" s="3">
        <f t="shared" si="11"/>
        <v>5</v>
      </c>
      <c r="CA12" s="6">
        <f t="shared" ref="CA12" si="69">BZ12/BZ$19</f>
        <v>3.0120481927710843E-2</v>
      </c>
      <c r="CB12" s="3">
        <f t="shared" si="12"/>
        <v>6</v>
      </c>
      <c r="CC12" s="6">
        <f t="shared" ref="CC12" si="70">CB12/CB$19</f>
        <v>3.6585365853658534E-2</v>
      </c>
      <c r="CD12" s="3">
        <f t="shared" si="13"/>
        <v>7</v>
      </c>
      <c r="CE12" s="6">
        <f t="shared" ref="CE12" si="71">CD12/CD$19</f>
        <v>4.40251572327044E-2</v>
      </c>
      <c r="CF12" s="3">
        <f t="shared" si="14"/>
        <v>9</v>
      </c>
      <c r="CG12" s="6">
        <f t="shared" si="15"/>
        <v>5.8823529411764705E-2</v>
      </c>
      <c r="CH12" s="69">
        <v>6</v>
      </c>
      <c r="CI12" s="6">
        <f t="shared" si="16"/>
        <v>3.3707865168539325E-2</v>
      </c>
      <c r="CJ12" s="69">
        <v>4</v>
      </c>
      <c r="CK12" s="6">
        <f t="shared" si="17"/>
        <v>2.3255813953488372E-2</v>
      </c>
      <c r="CL12" s="69">
        <v>8</v>
      </c>
      <c r="CM12" s="47">
        <f>CL12/CL19</f>
        <v>4.5454545454545456E-2</v>
      </c>
      <c r="CN12" s="52">
        <v>14</v>
      </c>
      <c r="CO12" s="47">
        <f>CN12/CN19</f>
        <v>0.08</v>
      </c>
      <c r="CP12" s="52">
        <v>7</v>
      </c>
      <c r="CQ12" s="47">
        <f>CP12/CP19</f>
        <v>4.046242774566474E-2</v>
      </c>
      <c r="CR12" s="52">
        <v>9</v>
      </c>
      <c r="CS12" s="19">
        <f>CR12/CR19</f>
        <v>3.8793103448275863E-2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72">F13/F$19</f>
        <v>0</v>
      </c>
      <c r="H13" s="9"/>
      <c r="I13" s="6">
        <f t="shared" ref="I13" si="73">H13/H$19</f>
        <v>0</v>
      </c>
      <c r="J13" s="9"/>
      <c r="K13" s="6">
        <f t="shared" ref="K13" si="74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5">AB13/AB$19</f>
        <v>0</v>
      </c>
      <c r="AD13" s="3"/>
      <c r="AE13" s="6">
        <f t="shared" ref="AE13" si="76">AD13/AD$19</f>
        <v>0</v>
      </c>
      <c r="AF13" s="3"/>
      <c r="AG13" s="6">
        <f t="shared" ref="AG13" si="77">AF13/AF$19</f>
        <v>0</v>
      </c>
      <c r="AH13" s="3"/>
      <c r="AI13" s="6">
        <f t="shared" ref="AI13" si="78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9">AZ13/AZ$19</f>
        <v>0</v>
      </c>
      <c r="BB13" s="3"/>
      <c r="BC13" s="6">
        <f t="shared" ref="BC13" si="80">BB13/BB$19</f>
        <v>0</v>
      </c>
      <c r="BD13" s="3"/>
      <c r="BE13" s="6">
        <f t="shared" ref="BE13" si="81">BD13/BD$19</f>
        <v>0</v>
      </c>
      <c r="BF13" s="3"/>
      <c r="BG13" s="6">
        <f t="shared" ref="BG13" si="82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83">BX13/BX$19</f>
        <v>0</v>
      </c>
      <c r="BZ13" s="3">
        <f t="shared" si="11"/>
        <v>0</v>
      </c>
      <c r="CA13" s="6">
        <f t="shared" ref="CA13" si="84">BZ13/BZ$19</f>
        <v>0</v>
      </c>
      <c r="CB13" s="3">
        <f t="shared" si="12"/>
        <v>0</v>
      </c>
      <c r="CC13" s="6">
        <f t="shared" ref="CC13" si="85">CB13/CB$19</f>
        <v>0</v>
      </c>
      <c r="CD13" s="3">
        <f t="shared" si="13"/>
        <v>0</v>
      </c>
      <c r="CE13" s="6">
        <f t="shared" ref="CE13" si="86">CD13/CD$19</f>
        <v>0</v>
      </c>
      <c r="CF13" s="3">
        <f t="shared" si="14"/>
        <v>0</v>
      </c>
      <c r="CG13" s="6">
        <f t="shared" si="15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>
        <v>2</v>
      </c>
      <c r="C14" s="6">
        <f t="shared" si="18"/>
        <v>5.8823529411764705E-2</v>
      </c>
      <c r="D14" s="9">
        <v>5</v>
      </c>
      <c r="E14" s="6">
        <f t="shared" si="18"/>
        <v>0.11904761904761904</v>
      </c>
      <c r="F14" s="9">
        <v>4</v>
      </c>
      <c r="G14" s="6">
        <f t="shared" ref="G14" si="87">F14/F$19</f>
        <v>8.3333333333333329E-2</v>
      </c>
      <c r="H14" s="9">
        <v>4</v>
      </c>
      <c r="I14" s="6">
        <f t="shared" ref="I14" si="88">H14/H$19</f>
        <v>8.3333333333333329E-2</v>
      </c>
      <c r="J14" s="9">
        <v>3</v>
      </c>
      <c r="K14" s="6">
        <f t="shared" ref="K14" si="89">J14/J$19</f>
        <v>6.5217391304347824E-2</v>
      </c>
      <c r="L14" s="9">
        <v>1</v>
      </c>
      <c r="M14" s="6">
        <f t="shared" si="0"/>
        <v>2.3255813953488372E-2</v>
      </c>
      <c r="N14" s="69">
        <v>2</v>
      </c>
      <c r="O14" s="6">
        <f t="shared" si="1"/>
        <v>3.7735849056603772E-2</v>
      </c>
      <c r="P14" s="69">
        <v>2</v>
      </c>
      <c r="Q14" s="6">
        <f t="shared" si="2"/>
        <v>3.5087719298245612E-2</v>
      </c>
      <c r="R14" s="69">
        <v>1</v>
      </c>
      <c r="S14" s="47">
        <f>R14/R19</f>
        <v>1.6129032258064516E-2</v>
      </c>
      <c r="T14" s="52">
        <v>2</v>
      </c>
      <c r="U14" s="47">
        <f>T14/T19</f>
        <v>3.2258064516129031E-2</v>
      </c>
      <c r="V14" s="52">
        <v>1</v>
      </c>
      <c r="W14" s="47">
        <f>V14/V19</f>
        <v>1.8518518518518517E-2</v>
      </c>
      <c r="X14" s="52">
        <v>2</v>
      </c>
      <c r="Y14" s="19">
        <f>X14/X19</f>
        <v>3.1746031746031744E-2</v>
      </c>
      <c r="Z14" s="32">
        <v>1</v>
      </c>
      <c r="AA14" s="6">
        <f t="shared" ref="AA14" si="90">Z14/Z$19</f>
        <v>2.1276595744680851E-2</v>
      </c>
      <c r="AB14" s="3">
        <v>4</v>
      </c>
      <c r="AC14" s="6">
        <f t="shared" ref="AC14" si="91">AB14/AB$19</f>
        <v>5.3333333333333337E-2</v>
      </c>
      <c r="AD14" s="3">
        <v>2</v>
      </c>
      <c r="AE14" s="6">
        <f t="shared" ref="AE14" si="92">AD14/AD$19</f>
        <v>2.4390243902439025E-2</v>
      </c>
      <c r="AF14" s="3">
        <v>3</v>
      </c>
      <c r="AG14" s="6">
        <f t="shared" ref="AG14" si="93">AF14/AF$19</f>
        <v>3.4883720930232558E-2</v>
      </c>
      <c r="AH14" s="3">
        <v>3</v>
      </c>
      <c r="AI14" s="6">
        <f t="shared" ref="AI14" si="94">AH14/AH$19</f>
        <v>3.3707865168539325E-2</v>
      </c>
      <c r="AJ14" s="3">
        <v>3</v>
      </c>
      <c r="AK14" s="6">
        <f t="shared" si="3"/>
        <v>3.3707865168539325E-2</v>
      </c>
      <c r="AL14" s="69">
        <v>5</v>
      </c>
      <c r="AM14" s="6">
        <f t="shared" si="4"/>
        <v>6.1728395061728392E-2</v>
      </c>
      <c r="AN14" s="69">
        <v>5</v>
      </c>
      <c r="AO14" s="6">
        <f t="shared" si="5"/>
        <v>6.4102564102564097E-2</v>
      </c>
      <c r="AP14" s="69">
        <v>5</v>
      </c>
      <c r="AQ14" s="47">
        <f>AP14/AP19</f>
        <v>5.6179775280898875E-2</v>
      </c>
      <c r="AR14" s="52">
        <v>6</v>
      </c>
      <c r="AS14" s="47">
        <f>AR14/AR19</f>
        <v>0.06</v>
      </c>
      <c r="AT14" s="52">
        <v>4</v>
      </c>
      <c r="AU14" s="47">
        <f>AT14/AT19</f>
        <v>3.669724770642202E-2</v>
      </c>
      <c r="AV14" s="52">
        <v>8</v>
      </c>
      <c r="AW14" s="19">
        <f>AV14/AV19</f>
        <v>4.9689440993788817E-2</v>
      </c>
      <c r="AX14" s="32">
        <v>2</v>
      </c>
      <c r="AY14" s="6">
        <f t="shared" ref="AY14" si="95">AX14/AX$19</f>
        <v>6.8965517241379309E-2</v>
      </c>
      <c r="AZ14" s="3">
        <v>4</v>
      </c>
      <c r="BA14" s="6">
        <f t="shared" ref="BA14" si="96">AZ14/AZ$19</f>
        <v>0.1111111111111111</v>
      </c>
      <c r="BB14" s="3">
        <v>5</v>
      </c>
      <c r="BC14" s="6">
        <f t="shared" ref="BC14" si="97">BB14/BB$19</f>
        <v>0.1388888888888889</v>
      </c>
      <c r="BD14" s="3">
        <v>2</v>
      </c>
      <c r="BE14" s="6">
        <f t="shared" ref="BE14" si="98">BD14/BD$19</f>
        <v>6.6666666666666666E-2</v>
      </c>
      <c r="BF14" s="3">
        <v>1</v>
      </c>
      <c r="BG14" s="6">
        <f t="shared" ref="BG14" si="99">BF14/BF$19</f>
        <v>4.1666666666666664E-2</v>
      </c>
      <c r="BH14" s="3">
        <v>2</v>
      </c>
      <c r="BI14" s="6">
        <f t="shared" si="6"/>
        <v>9.5238095238095233E-2</v>
      </c>
      <c r="BJ14" s="69">
        <v>1</v>
      </c>
      <c r="BK14" s="6">
        <f t="shared" si="7"/>
        <v>2.2727272727272728E-2</v>
      </c>
      <c r="BL14" s="69">
        <v>1</v>
      </c>
      <c r="BM14" s="6">
        <f t="shared" si="8"/>
        <v>2.7027027027027029E-2</v>
      </c>
      <c r="BN14" s="69">
        <v>1</v>
      </c>
      <c r="BO14" s="47">
        <f>BN14/BN19</f>
        <v>0.04</v>
      </c>
      <c r="BP14" s="52"/>
      <c r="BQ14" s="47"/>
      <c r="BR14" s="52"/>
      <c r="BS14" s="47"/>
      <c r="BT14" s="52"/>
      <c r="BU14" s="19"/>
      <c r="BV14" s="32">
        <f t="shared" si="9"/>
        <v>5</v>
      </c>
      <c r="BW14" s="6">
        <f t="shared" ref="BW14" si="100">BV14/BV$19</f>
        <v>4.5454545454545456E-2</v>
      </c>
      <c r="BX14" s="3">
        <f t="shared" si="10"/>
        <v>13</v>
      </c>
      <c r="BY14" s="6">
        <f t="shared" ref="BY14" si="101">BX14/BX$19</f>
        <v>8.4967320261437912E-2</v>
      </c>
      <c r="BZ14" s="3">
        <f t="shared" si="11"/>
        <v>11</v>
      </c>
      <c r="CA14" s="6">
        <f t="shared" ref="CA14" si="102">BZ14/BZ$19</f>
        <v>6.6265060240963861E-2</v>
      </c>
      <c r="CB14" s="3">
        <f t="shared" si="12"/>
        <v>9</v>
      </c>
      <c r="CC14" s="6">
        <f t="shared" ref="CC14" si="103">CB14/CB$19</f>
        <v>5.4878048780487805E-2</v>
      </c>
      <c r="CD14" s="3">
        <f t="shared" si="13"/>
        <v>7</v>
      </c>
      <c r="CE14" s="6">
        <f t="shared" ref="CE14" si="104">CD14/CD$19</f>
        <v>4.40251572327044E-2</v>
      </c>
      <c r="CF14" s="3">
        <f t="shared" si="14"/>
        <v>6</v>
      </c>
      <c r="CG14" s="6">
        <f t="shared" si="15"/>
        <v>3.9215686274509803E-2</v>
      </c>
      <c r="CH14" s="69">
        <v>8</v>
      </c>
      <c r="CI14" s="6">
        <f t="shared" si="16"/>
        <v>4.49438202247191E-2</v>
      </c>
      <c r="CJ14" s="69">
        <v>8</v>
      </c>
      <c r="CK14" s="6">
        <f t="shared" si="17"/>
        <v>4.6511627906976744E-2</v>
      </c>
      <c r="CL14" s="69">
        <v>7</v>
      </c>
      <c r="CM14" s="47">
        <f>CL14/CL19</f>
        <v>3.9772727272727272E-2</v>
      </c>
      <c r="CN14" s="52">
        <v>8</v>
      </c>
      <c r="CO14" s="47">
        <f>CN14/CN19</f>
        <v>4.5714285714285714E-2</v>
      </c>
      <c r="CP14" s="52">
        <v>5</v>
      </c>
      <c r="CQ14" s="47">
        <f>CP14/CP19</f>
        <v>2.8901734104046242E-2</v>
      </c>
      <c r="CR14" s="52">
        <v>10</v>
      </c>
      <c r="CS14" s="19">
        <f>CR14/CR19</f>
        <v>4.3103448275862072E-2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8"/>
        <v>0</v>
      </c>
      <c r="F15" s="9">
        <v>1</v>
      </c>
      <c r="G15" s="6">
        <f t="shared" ref="G15" si="105">F15/F$19</f>
        <v>2.0833333333333332E-2</v>
      </c>
      <c r="H15" s="9">
        <v>2</v>
      </c>
      <c r="I15" s="6">
        <f t="shared" ref="I15" si="106">H15/H$19</f>
        <v>4.1666666666666664E-2</v>
      </c>
      <c r="J15" s="9">
        <v>2</v>
      </c>
      <c r="K15" s="6">
        <f t="shared" ref="K15" si="107">J15/J$19</f>
        <v>4.3478260869565216E-2</v>
      </c>
      <c r="L15" s="9">
        <v>2</v>
      </c>
      <c r="M15" s="6">
        <f t="shared" si="0"/>
        <v>4.6511627906976744E-2</v>
      </c>
      <c r="N15" s="69">
        <v>3</v>
      </c>
      <c r="O15" s="6">
        <f t="shared" si="1"/>
        <v>5.6603773584905662E-2</v>
      </c>
      <c r="P15" s="69">
        <v>4</v>
      </c>
      <c r="Q15" s="6">
        <f t="shared" si="2"/>
        <v>7.0175438596491224E-2</v>
      </c>
      <c r="R15" s="69">
        <v>6</v>
      </c>
      <c r="S15" s="47">
        <f>R15/R19</f>
        <v>9.6774193548387094E-2</v>
      </c>
      <c r="T15" s="52">
        <v>6</v>
      </c>
      <c r="U15" s="47">
        <f>T15/T19</f>
        <v>9.6774193548387094E-2</v>
      </c>
      <c r="V15" s="52">
        <v>5</v>
      </c>
      <c r="W15" s="47">
        <f>V15/V19</f>
        <v>9.2592592592592587E-2</v>
      </c>
      <c r="X15" s="52">
        <v>7</v>
      </c>
      <c r="Y15" s="19">
        <f>X15/X19</f>
        <v>0.1111111111111111</v>
      </c>
      <c r="Z15" s="32"/>
      <c r="AA15" s="6"/>
      <c r="AB15" s="3">
        <v>1</v>
      </c>
      <c r="AC15" s="6">
        <f t="shared" ref="AC15" si="108">AB15/AB$19</f>
        <v>1.3333333333333334E-2</v>
      </c>
      <c r="AD15" s="3"/>
      <c r="AE15" s="6">
        <f t="shared" ref="AE15" si="109">AD15/AD$19</f>
        <v>0</v>
      </c>
      <c r="AF15" s="3">
        <v>1</v>
      </c>
      <c r="AG15" s="6">
        <f t="shared" ref="AG15" si="110">AF15/AF$19</f>
        <v>1.1627906976744186E-2</v>
      </c>
      <c r="AH15" s="3"/>
      <c r="AI15" s="6">
        <f t="shared" ref="AI15" si="111">AH15/AH$19</f>
        <v>0</v>
      </c>
      <c r="AJ15" s="3"/>
      <c r="AK15" s="6">
        <f t="shared" si="3"/>
        <v>0</v>
      </c>
      <c r="AL15" s="69">
        <v>3</v>
      </c>
      <c r="AM15" s="6">
        <f t="shared" si="4"/>
        <v>3.7037037037037035E-2</v>
      </c>
      <c r="AN15" s="69">
        <v>2</v>
      </c>
      <c r="AO15" s="6">
        <f t="shared" si="5"/>
        <v>2.564102564102564E-2</v>
      </c>
      <c r="AP15" s="69">
        <v>8</v>
      </c>
      <c r="AQ15" s="47">
        <f>AP15/AP19</f>
        <v>8.98876404494382E-2</v>
      </c>
      <c r="AR15" s="52">
        <v>8</v>
      </c>
      <c r="AS15" s="47">
        <f>AR15/AR19</f>
        <v>0.08</v>
      </c>
      <c r="AT15" s="52">
        <v>8</v>
      </c>
      <c r="AU15" s="47">
        <f>AT15/AT19</f>
        <v>7.3394495412844041E-2</v>
      </c>
      <c r="AV15" s="52">
        <v>10</v>
      </c>
      <c r="AW15" s="19">
        <f>AV15/AV19</f>
        <v>6.2111801242236024E-2</v>
      </c>
      <c r="AX15" s="32">
        <v>1</v>
      </c>
      <c r="AY15" s="6">
        <f t="shared" ref="AY15" si="112">AX15/AX$19</f>
        <v>3.4482758620689655E-2</v>
      </c>
      <c r="AZ15" s="3">
        <v>1</v>
      </c>
      <c r="BA15" s="6">
        <f t="shared" ref="BA15" si="113">AZ15/AZ$19</f>
        <v>2.7777777777777776E-2</v>
      </c>
      <c r="BB15" s="3">
        <v>1</v>
      </c>
      <c r="BC15" s="6">
        <f t="shared" ref="BC15" si="114">BB15/BB$19</f>
        <v>2.7777777777777776E-2</v>
      </c>
      <c r="BD15" s="3"/>
      <c r="BE15" s="6">
        <f t="shared" ref="BE15" si="115">BD15/BD$19</f>
        <v>0</v>
      </c>
      <c r="BF15" s="3"/>
      <c r="BG15" s="6">
        <f t="shared" ref="BG15" si="116">BF15/BF$19</f>
        <v>0</v>
      </c>
      <c r="BH15" s="3"/>
      <c r="BI15" s="6">
        <f t="shared" si="6"/>
        <v>0</v>
      </c>
      <c r="BJ15" s="69">
        <v>2</v>
      </c>
      <c r="BK15" s="6">
        <f t="shared" si="7"/>
        <v>4.5454545454545456E-2</v>
      </c>
      <c r="BL15" s="69">
        <v>1</v>
      </c>
      <c r="BM15" s="6">
        <f t="shared" si="8"/>
        <v>2.7027027027027029E-2</v>
      </c>
      <c r="BN15" s="69"/>
      <c r="BO15" s="47"/>
      <c r="BP15" s="52"/>
      <c r="BQ15" s="47"/>
      <c r="BR15" s="52"/>
      <c r="BS15" s="47"/>
      <c r="BT15" s="52"/>
      <c r="BU15" s="19"/>
      <c r="BV15" s="32">
        <f t="shared" si="9"/>
        <v>1</v>
      </c>
      <c r="BW15" s="6">
        <f t="shared" ref="BW15" si="117">BV15/BV$19</f>
        <v>9.0909090909090905E-3</v>
      </c>
      <c r="BX15" s="3">
        <f t="shared" si="10"/>
        <v>2</v>
      </c>
      <c r="BY15" s="6">
        <f t="shared" ref="BY15" si="118">BX15/BX$19</f>
        <v>1.3071895424836602E-2</v>
      </c>
      <c r="BZ15" s="3">
        <f t="shared" si="11"/>
        <v>2</v>
      </c>
      <c r="CA15" s="6">
        <f t="shared" ref="CA15" si="119">BZ15/BZ$19</f>
        <v>1.2048192771084338E-2</v>
      </c>
      <c r="CB15" s="3">
        <f t="shared" si="12"/>
        <v>3</v>
      </c>
      <c r="CC15" s="6">
        <f t="shared" ref="CC15" si="120">CB15/CB$19</f>
        <v>1.8292682926829267E-2</v>
      </c>
      <c r="CD15" s="3">
        <f t="shared" si="13"/>
        <v>2</v>
      </c>
      <c r="CE15" s="6">
        <f t="shared" ref="CE15" si="121">CD15/CD$19</f>
        <v>1.2578616352201259E-2</v>
      </c>
      <c r="CF15" s="3">
        <f t="shared" si="14"/>
        <v>2</v>
      </c>
      <c r="CG15" s="6">
        <f t="shared" si="15"/>
        <v>1.3071895424836602E-2</v>
      </c>
      <c r="CH15" s="69">
        <v>8</v>
      </c>
      <c r="CI15" s="6">
        <f t="shared" si="16"/>
        <v>4.49438202247191E-2</v>
      </c>
      <c r="CJ15" s="69">
        <v>7</v>
      </c>
      <c r="CK15" s="6">
        <f t="shared" si="17"/>
        <v>4.0697674418604654E-2</v>
      </c>
      <c r="CL15" s="69">
        <v>14</v>
      </c>
      <c r="CM15" s="47">
        <f>CL15/CL19</f>
        <v>7.9545454545454544E-2</v>
      </c>
      <c r="CN15" s="52">
        <v>14</v>
      </c>
      <c r="CO15" s="47">
        <f>CN15/CN19</f>
        <v>0.08</v>
      </c>
      <c r="CP15" s="52">
        <v>13</v>
      </c>
      <c r="CQ15" s="47">
        <f>CP15/CP19</f>
        <v>7.5144508670520235E-2</v>
      </c>
      <c r="CR15" s="52">
        <v>17</v>
      </c>
      <c r="CS15" s="19">
        <f>CR15/CR19</f>
        <v>7.3275862068965511E-2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8"/>
        <v>0</v>
      </c>
      <c r="F16" s="9"/>
      <c r="G16" s="6">
        <f t="shared" ref="G16" si="122">F16/F$19</f>
        <v>0</v>
      </c>
      <c r="H16" s="9"/>
      <c r="I16" s="6">
        <f t="shared" ref="I16" si="123">H16/H$19</f>
        <v>0</v>
      </c>
      <c r="J16" s="9"/>
      <c r="K16" s="6">
        <f t="shared" ref="K16" si="124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25">AB16/AB$19</f>
        <v>0</v>
      </c>
      <c r="AD16" s="3"/>
      <c r="AE16" s="6">
        <f t="shared" ref="AE16" si="126">AD16/AD$19</f>
        <v>0</v>
      </c>
      <c r="AF16" s="3"/>
      <c r="AG16" s="6">
        <f t="shared" ref="AG16" si="127">AF16/AF$19</f>
        <v>0</v>
      </c>
      <c r="AH16" s="3"/>
      <c r="AI16" s="6">
        <f t="shared" ref="AI16" si="128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29">AZ16/AZ$19</f>
        <v>0</v>
      </c>
      <c r="BB16" s="3"/>
      <c r="BC16" s="6">
        <f t="shared" ref="BC16" si="130">BB16/BB$19</f>
        <v>0</v>
      </c>
      <c r="BD16" s="3"/>
      <c r="BE16" s="6">
        <f t="shared" ref="BE16" si="131">BD16/BD$19</f>
        <v>0</v>
      </c>
      <c r="BF16" s="3"/>
      <c r="BG16" s="6">
        <f t="shared" ref="BG16" si="132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/>
      <c r="BW16" s="6"/>
      <c r="BX16" s="3">
        <f t="shared" si="10"/>
        <v>0</v>
      </c>
      <c r="BY16" s="6">
        <f t="shared" ref="BY16" si="133">BX16/BX$19</f>
        <v>0</v>
      </c>
      <c r="BZ16" s="3">
        <f t="shared" si="11"/>
        <v>0</v>
      </c>
      <c r="CA16" s="6">
        <f t="shared" ref="CA16" si="134">BZ16/BZ$19</f>
        <v>0</v>
      </c>
      <c r="CB16" s="3">
        <f t="shared" si="12"/>
        <v>0</v>
      </c>
      <c r="CC16" s="6">
        <f t="shared" ref="CC16" si="135">CB16/CB$19</f>
        <v>0</v>
      </c>
      <c r="CD16" s="3">
        <f t="shared" si="13"/>
        <v>0</v>
      </c>
      <c r="CE16" s="6">
        <f t="shared" ref="CE16" si="136">CD16/CD$19</f>
        <v>0</v>
      </c>
      <c r="CF16" s="3">
        <f t="shared" si="14"/>
        <v>0</v>
      </c>
      <c r="CG16" s="6">
        <f t="shared" si="15"/>
        <v>0</v>
      </c>
      <c r="CH16" s="69"/>
      <c r="CI16" s="6"/>
      <c r="CJ16" s="69"/>
      <c r="CK16" s="6"/>
      <c r="CL16" s="69"/>
      <c r="CM16" s="47"/>
      <c r="CN16" s="52"/>
      <c r="CO16" s="47"/>
      <c r="CP16" s="52"/>
      <c r="CQ16" s="47"/>
      <c r="CR16" s="52"/>
      <c r="CS16" s="19"/>
    </row>
    <row r="17" spans="1:97" ht="47.25" customHeight="1" x14ac:dyDescent="0.25">
      <c r="A17" s="28" t="s">
        <v>6</v>
      </c>
      <c r="B17" s="35">
        <v>30</v>
      </c>
      <c r="C17" s="6">
        <f t="shared" si="18"/>
        <v>0.88235294117647056</v>
      </c>
      <c r="D17" s="9">
        <v>34</v>
      </c>
      <c r="E17" s="6">
        <f t="shared" si="18"/>
        <v>0.80952380952380953</v>
      </c>
      <c r="F17" s="9">
        <v>40</v>
      </c>
      <c r="G17" s="6">
        <f t="shared" ref="G17" si="137">F17/F$19</f>
        <v>0.83333333333333337</v>
      </c>
      <c r="H17" s="9">
        <v>38</v>
      </c>
      <c r="I17" s="6">
        <f t="shared" ref="I17" si="138">H17/H$19</f>
        <v>0.79166666666666663</v>
      </c>
      <c r="J17" s="9">
        <v>38</v>
      </c>
      <c r="K17" s="6">
        <f t="shared" ref="K17" si="139">J17/J$19</f>
        <v>0.82608695652173914</v>
      </c>
      <c r="L17" s="9">
        <v>36</v>
      </c>
      <c r="M17" s="6">
        <f t="shared" si="0"/>
        <v>0.83720930232558144</v>
      </c>
      <c r="N17" s="69">
        <v>41</v>
      </c>
      <c r="O17" s="6">
        <f t="shared" si="1"/>
        <v>0.77358490566037741</v>
      </c>
      <c r="P17" s="69">
        <v>44</v>
      </c>
      <c r="Q17" s="6">
        <f t="shared" si="2"/>
        <v>0.77192982456140347</v>
      </c>
      <c r="R17" s="69">
        <v>47</v>
      </c>
      <c r="S17" s="47">
        <f>R17/R19</f>
        <v>0.75806451612903225</v>
      </c>
      <c r="T17" s="52">
        <v>46</v>
      </c>
      <c r="U17" s="47">
        <f>T17/T19</f>
        <v>0.74193548387096775</v>
      </c>
      <c r="V17" s="52">
        <v>42</v>
      </c>
      <c r="W17" s="47">
        <f>V17/V19</f>
        <v>0.77777777777777779</v>
      </c>
      <c r="X17" s="52">
        <v>47</v>
      </c>
      <c r="Y17" s="19">
        <f>X17/X19</f>
        <v>0.74603174603174605</v>
      </c>
      <c r="Z17" s="32">
        <v>42</v>
      </c>
      <c r="AA17" s="6">
        <f t="shared" ref="AA17" si="140">Z17/Z$19</f>
        <v>0.8936170212765957</v>
      </c>
      <c r="AB17" s="3">
        <v>62</v>
      </c>
      <c r="AC17" s="6">
        <f t="shared" ref="AC17" si="141">AB17/AB$19</f>
        <v>0.82666666666666666</v>
      </c>
      <c r="AD17" s="3">
        <v>71</v>
      </c>
      <c r="AE17" s="6">
        <f t="shared" ref="AE17" si="142">AD17/AD$19</f>
        <v>0.86585365853658536</v>
      </c>
      <c r="AF17" s="3">
        <v>74</v>
      </c>
      <c r="AG17" s="6">
        <f t="shared" ref="AG17" si="143">AF17/AF$19</f>
        <v>0.86046511627906974</v>
      </c>
      <c r="AH17" s="3">
        <v>77</v>
      </c>
      <c r="AI17" s="6">
        <f t="shared" ref="AI17" si="144">AH17/AH$19</f>
        <v>0.8651685393258427</v>
      </c>
      <c r="AJ17" s="3">
        <v>80</v>
      </c>
      <c r="AK17" s="6">
        <f t="shared" si="3"/>
        <v>0.898876404494382</v>
      </c>
      <c r="AL17" s="69">
        <v>59</v>
      </c>
      <c r="AM17" s="6">
        <f t="shared" si="4"/>
        <v>0.72839506172839508</v>
      </c>
      <c r="AN17" s="69">
        <v>57</v>
      </c>
      <c r="AO17" s="6">
        <f t="shared" si="5"/>
        <v>0.73076923076923073</v>
      </c>
      <c r="AP17" s="69">
        <v>63</v>
      </c>
      <c r="AQ17" s="47">
        <f>AP17/AP19</f>
        <v>0.7078651685393258</v>
      </c>
      <c r="AR17" s="52">
        <v>71</v>
      </c>
      <c r="AS17" s="47">
        <f>AR17/AR19</f>
        <v>0.71</v>
      </c>
      <c r="AT17" s="52">
        <v>84</v>
      </c>
      <c r="AU17" s="47">
        <f>AT17/AT19</f>
        <v>0.77064220183486243</v>
      </c>
      <c r="AV17" s="52">
        <v>129</v>
      </c>
      <c r="AW17" s="19">
        <f>AV17/AV19</f>
        <v>0.80124223602484468</v>
      </c>
      <c r="AX17" s="32">
        <v>25</v>
      </c>
      <c r="AY17" s="6">
        <f t="shared" ref="AY17" si="145">AX17/AX$19</f>
        <v>0.86206896551724133</v>
      </c>
      <c r="AZ17" s="3">
        <v>28</v>
      </c>
      <c r="BA17" s="6">
        <f t="shared" ref="BA17" si="146">AZ17/AZ$19</f>
        <v>0.77777777777777779</v>
      </c>
      <c r="BB17" s="3">
        <v>28</v>
      </c>
      <c r="BC17" s="6">
        <f t="shared" ref="BC17" si="147">BB17/BB$19</f>
        <v>0.77777777777777779</v>
      </c>
      <c r="BD17" s="3">
        <v>25</v>
      </c>
      <c r="BE17" s="6">
        <f t="shared" ref="BE17" si="148">BD17/BD$19</f>
        <v>0.83333333333333337</v>
      </c>
      <c r="BF17" s="3">
        <v>21</v>
      </c>
      <c r="BG17" s="6">
        <f t="shared" ref="BG17" si="149">BF17/BF$19</f>
        <v>0.875</v>
      </c>
      <c r="BH17" s="3">
        <v>16</v>
      </c>
      <c r="BI17" s="6">
        <f t="shared" si="6"/>
        <v>0.76190476190476186</v>
      </c>
      <c r="BJ17" s="69">
        <v>40</v>
      </c>
      <c r="BK17" s="6">
        <f t="shared" si="7"/>
        <v>0.90909090909090906</v>
      </c>
      <c r="BL17" s="69">
        <v>34</v>
      </c>
      <c r="BM17" s="6">
        <f t="shared" si="8"/>
        <v>0.91891891891891897</v>
      </c>
      <c r="BN17" s="69">
        <v>22</v>
      </c>
      <c r="BO17" s="47">
        <f>BN17/BN19</f>
        <v>0.88</v>
      </c>
      <c r="BP17" s="52">
        <v>12</v>
      </c>
      <c r="BQ17" s="47">
        <f>BP17/BP19</f>
        <v>0.92307692307692313</v>
      </c>
      <c r="BR17" s="52">
        <v>10</v>
      </c>
      <c r="BS17" s="47">
        <f>BR17/BR19</f>
        <v>1</v>
      </c>
      <c r="BT17" s="52">
        <v>8</v>
      </c>
      <c r="BU17" s="19">
        <f>BT17/BT19</f>
        <v>1</v>
      </c>
      <c r="BV17" s="32">
        <f t="shared" si="9"/>
        <v>97</v>
      </c>
      <c r="BW17" s="6">
        <f t="shared" ref="BW17" si="150">BV17/BV$19</f>
        <v>0.88181818181818183</v>
      </c>
      <c r="BX17" s="3">
        <f t="shared" si="10"/>
        <v>124</v>
      </c>
      <c r="BY17" s="6">
        <f t="shared" ref="BY17" si="151">BX17/BX$19</f>
        <v>0.81045751633986929</v>
      </c>
      <c r="BZ17" s="3">
        <f t="shared" si="11"/>
        <v>139</v>
      </c>
      <c r="CA17" s="6">
        <f t="shared" ref="CA17" si="152">BZ17/BZ$19</f>
        <v>0.83734939759036142</v>
      </c>
      <c r="CB17" s="3">
        <f t="shared" si="12"/>
        <v>137</v>
      </c>
      <c r="CC17" s="6">
        <f t="shared" ref="CC17" si="153">CB17/CB$19</f>
        <v>0.83536585365853655</v>
      </c>
      <c r="CD17" s="3">
        <f t="shared" si="13"/>
        <v>136</v>
      </c>
      <c r="CE17" s="6">
        <f t="shared" ref="CE17" si="154">CD17/CD$19</f>
        <v>0.85534591194968557</v>
      </c>
      <c r="CF17" s="3">
        <f t="shared" si="14"/>
        <v>132</v>
      </c>
      <c r="CG17" s="6">
        <f t="shared" si="15"/>
        <v>0.86274509803921573</v>
      </c>
      <c r="CH17" s="69">
        <v>140</v>
      </c>
      <c r="CI17" s="6">
        <f t="shared" si="16"/>
        <v>0.7865168539325843</v>
      </c>
      <c r="CJ17" s="69">
        <v>135</v>
      </c>
      <c r="CK17" s="6">
        <f t="shared" si="17"/>
        <v>0.78488372093023251</v>
      </c>
      <c r="CL17" s="69">
        <v>132</v>
      </c>
      <c r="CM17" s="47">
        <f>CL17/CL19</f>
        <v>0.75</v>
      </c>
      <c r="CN17" s="52">
        <v>129</v>
      </c>
      <c r="CO17" s="47">
        <f>CN17/CN19</f>
        <v>0.7371428571428571</v>
      </c>
      <c r="CP17" s="52">
        <v>136</v>
      </c>
      <c r="CQ17" s="47">
        <f>CP17/CP19</f>
        <v>0.78612716763005785</v>
      </c>
      <c r="CR17" s="52">
        <v>184</v>
      </c>
      <c r="CS17" s="19">
        <f>CR17/CR19</f>
        <v>0.7931034482758621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8"/>
        <v>0</v>
      </c>
      <c r="F18" s="10"/>
      <c r="G18" s="7">
        <f t="shared" ref="G18" si="155">F18/F$19</f>
        <v>0</v>
      </c>
      <c r="H18" s="10"/>
      <c r="I18" s="7">
        <f t="shared" ref="I18" si="156">H18/H$19</f>
        <v>0</v>
      </c>
      <c r="J18" s="10"/>
      <c r="K18" s="7">
        <f t="shared" ref="K18" si="157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>
        <v>1</v>
      </c>
      <c r="Y18" s="56">
        <f>X18/X19</f>
        <v>1.5873015873015872E-2</v>
      </c>
      <c r="Z18" s="33">
        <v>1</v>
      </c>
      <c r="AA18" s="7">
        <f t="shared" ref="AA18" si="158">Z18/Z$19</f>
        <v>2.1276595744680851E-2</v>
      </c>
      <c r="AB18" s="4">
        <v>1</v>
      </c>
      <c r="AC18" s="7">
        <f t="shared" ref="AC18" si="159">AB18/AB$19</f>
        <v>1.3333333333333334E-2</v>
      </c>
      <c r="AD18" s="4">
        <v>1</v>
      </c>
      <c r="AE18" s="7">
        <f t="shared" ref="AE18" si="160">AD18/AD$19</f>
        <v>1.2195121951219513E-2</v>
      </c>
      <c r="AF18" s="4">
        <v>1</v>
      </c>
      <c r="AG18" s="7">
        <f t="shared" ref="AG18" si="161">AF18/AF$19</f>
        <v>1.1627906976744186E-2</v>
      </c>
      <c r="AH18" s="4">
        <v>1</v>
      </c>
      <c r="AI18" s="7">
        <f t="shared" ref="AI18" si="162">AH18/AH$19</f>
        <v>1.1235955056179775E-2</v>
      </c>
      <c r="AJ18" s="4">
        <v>1</v>
      </c>
      <c r="AK18" s="7">
        <f t="shared" si="3"/>
        <v>1.1235955056179775E-2</v>
      </c>
      <c r="AL18" s="68">
        <v>1</v>
      </c>
      <c r="AM18" s="7">
        <f t="shared" si="4"/>
        <v>1.2345679012345678E-2</v>
      </c>
      <c r="AN18" s="68">
        <v>3</v>
      </c>
      <c r="AO18" s="7">
        <f t="shared" si="5"/>
        <v>3.8461538461538464E-2</v>
      </c>
      <c r="AP18" s="68">
        <v>2</v>
      </c>
      <c r="AQ18" s="46">
        <f>AP18/AP19</f>
        <v>2.247191011235955E-2</v>
      </c>
      <c r="AR18" s="50">
        <v>2</v>
      </c>
      <c r="AS18" s="72">
        <f>AR18/AR19</f>
        <v>0.02</v>
      </c>
      <c r="AT18" s="50">
        <v>8</v>
      </c>
      <c r="AU18" s="72">
        <f>AT18/AT19</f>
        <v>7.3394495412844041E-2</v>
      </c>
      <c r="AV18" s="50">
        <v>7</v>
      </c>
      <c r="AW18" s="56">
        <f>AV18/AV19</f>
        <v>4.3478260869565216E-2</v>
      </c>
      <c r="AX18" s="33"/>
      <c r="AY18" s="7"/>
      <c r="AZ18" s="4"/>
      <c r="BA18" s="7">
        <f t="shared" ref="BA18" si="163">AZ18/AZ$19</f>
        <v>0</v>
      </c>
      <c r="BB18" s="4"/>
      <c r="BC18" s="7">
        <f t="shared" ref="BC18" si="164">BB18/BB$19</f>
        <v>0</v>
      </c>
      <c r="BD18" s="4"/>
      <c r="BE18" s="7">
        <f t="shared" ref="BE18" si="165">BD18/BD$19</f>
        <v>0</v>
      </c>
      <c r="BF18" s="4"/>
      <c r="BG18" s="7">
        <f t="shared" ref="BG18" si="166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>
        <f t="shared" si="9"/>
        <v>1</v>
      </c>
      <c r="BW18" s="7">
        <f t="shared" ref="BW18" si="167">BV18/BV$19</f>
        <v>9.0909090909090905E-3</v>
      </c>
      <c r="BX18" s="4">
        <f t="shared" si="10"/>
        <v>1</v>
      </c>
      <c r="BY18" s="7">
        <f t="shared" ref="BY18" si="168">BX18/BX$19</f>
        <v>6.5359477124183009E-3</v>
      </c>
      <c r="BZ18" s="4">
        <f t="shared" si="11"/>
        <v>1</v>
      </c>
      <c r="CA18" s="7">
        <f t="shared" ref="CA18" si="169">BZ18/BZ$19</f>
        <v>6.024096385542169E-3</v>
      </c>
      <c r="CB18" s="4">
        <f t="shared" si="12"/>
        <v>1</v>
      </c>
      <c r="CC18" s="7">
        <f t="shared" ref="CC18" si="170">CB18/CB$19</f>
        <v>6.0975609756097563E-3</v>
      </c>
      <c r="CD18" s="4">
        <f t="shared" si="13"/>
        <v>1</v>
      </c>
      <c r="CE18" s="7">
        <f t="shared" ref="CE18" si="171">CD18/CD$19</f>
        <v>6.2893081761006293E-3</v>
      </c>
      <c r="CF18" s="4">
        <f t="shared" si="14"/>
        <v>1</v>
      </c>
      <c r="CG18" s="7">
        <f t="shared" si="15"/>
        <v>6.5359477124183009E-3</v>
      </c>
      <c r="CH18" s="68">
        <v>1</v>
      </c>
      <c r="CI18" s="7">
        <f t="shared" si="16"/>
        <v>5.6179775280898875E-3</v>
      </c>
      <c r="CJ18" s="68">
        <v>3</v>
      </c>
      <c r="CK18" s="7">
        <f t="shared" si="17"/>
        <v>1.7441860465116279E-2</v>
      </c>
      <c r="CL18" s="68">
        <v>2</v>
      </c>
      <c r="CM18" s="46">
        <f>CL18/CL19</f>
        <v>1.1363636363636364E-2</v>
      </c>
      <c r="CN18" s="50">
        <v>2</v>
      </c>
      <c r="CO18" s="72">
        <f>CN18/CN19</f>
        <v>1.1428571428571429E-2</v>
      </c>
      <c r="CP18" s="50">
        <v>8</v>
      </c>
      <c r="CQ18" s="72">
        <f>CP18/CP19</f>
        <v>4.6242774566473986E-2</v>
      </c>
      <c r="CR18" s="50">
        <v>8</v>
      </c>
      <c r="CS18" s="56">
        <f>CR18/CR19</f>
        <v>3.4482758620689655E-2</v>
      </c>
    </row>
    <row r="19" spans="1:97" ht="47.25" customHeight="1" thickTop="1" thickBot="1" x14ac:dyDescent="0.3">
      <c r="A19" s="31" t="s">
        <v>8</v>
      </c>
      <c r="B19" s="42">
        <f>SUM(B11:B18)</f>
        <v>34</v>
      </c>
      <c r="C19" s="43"/>
      <c r="D19" s="43">
        <f t="shared" ref="D19:CD19" si="172">SUM(D11:D18)</f>
        <v>42</v>
      </c>
      <c r="E19" s="43"/>
      <c r="F19" s="43">
        <f t="shared" si="172"/>
        <v>48</v>
      </c>
      <c r="G19" s="43"/>
      <c r="H19" s="43">
        <f t="shared" si="172"/>
        <v>48</v>
      </c>
      <c r="I19" s="43"/>
      <c r="J19" s="43">
        <f t="shared" si="172"/>
        <v>46</v>
      </c>
      <c r="K19" s="43"/>
      <c r="L19" s="43">
        <f>SUM(L11:L18)</f>
        <v>43</v>
      </c>
      <c r="M19" s="63"/>
      <c r="N19" s="48">
        <f>SUM(N11:N18)</f>
        <v>53</v>
      </c>
      <c r="O19" s="48"/>
      <c r="P19" s="48">
        <f>SUM(P11:P18)</f>
        <v>57</v>
      </c>
      <c r="Q19" s="48"/>
      <c r="R19" s="66">
        <f>SUM(R11:R18)</f>
        <v>62</v>
      </c>
      <c r="S19" s="43"/>
      <c r="T19" s="54">
        <f>SUM(T11:T18)</f>
        <v>62</v>
      </c>
      <c r="U19" s="77"/>
      <c r="V19" s="54">
        <f>SUM(V11:V18)</f>
        <v>54</v>
      </c>
      <c r="W19" s="77"/>
      <c r="X19" s="54">
        <f>SUM(X11:X18)</f>
        <v>63</v>
      </c>
      <c r="Y19" s="65"/>
      <c r="Z19" s="42">
        <f t="shared" si="172"/>
        <v>47</v>
      </c>
      <c r="AA19" s="43"/>
      <c r="AB19" s="43">
        <f t="shared" si="172"/>
        <v>75</v>
      </c>
      <c r="AC19" s="43"/>
      <c r="AD19" s="43">
        <f t="shared" si="172"/>
        <v>82</v>
      </c>
      <c r="AE19" s="43"/>
      <c r="AF19" s="43">
        <f t="shared" si="172"/>
        <v>86</v>
      </c>
      <c r="AG19" s="43"/>
      <c r="AH19" s="43">
        <f t="shared" si="172"/>
        <v>89</v>
      </c>
      <c r="AI19" s="43"/>
      <c r="AJ19" s="43">
        <f>SUM(AJ11:AJ18)</f>
        <v>89</v>
      </c>
      <c r="AK19" s="63"/>
      <c r="AL19" s="48">
        <f>SUM(AL11:AL18)</f>
        <v>81</v>
      </c>
      <c r="AM19" s="48"/>
      <c r="AN19" s="48">
        <f>SUM(AN11:AN18)</f>
        <v>78</v>
      </c>
      <c r="AO19" s="48"/>
      <c r="AP19" s="66">
        <f>SUM(AP11:AP18)</f>
        <v>89</v>
      </c>
      <c r="AQ19" s="43"/>
      <c r="AR19" s="54">
        <f>SUM(AR11:AR18)</f>
        <v>100</v>
      </c>
      <c r="AS19" s="77"/>
      <c r="AT19" s="54">
        <f>SUM(AT11:AT18)</f>
        <v>109</v>
      </c>
      <c r="AU19" s="77"/>
      <c r="AV19" s="54">
        <f>SUM(AV11:AV18)</f>
        <v>161</v>
      </c>
      <c r="AW19" s="65"/>
      <c r="AX19" s="42">
        <f t="shared" si="172"/>
        <v>29</v>
      </c>
      <c r="AY19" s="43"/>
      <c r="AZ19" s="43">
        <f t="shared" si="172"/>
        <v>36</v>
      </c>
      <c r="BA19" s="43"/>
      <c r="BB19" s="43">
        <f t="shared" si="172"/>
        <v>36</v>
      </c>
      <c r="BC19" s="43"/>
      <c r="BD19" s="43">
        <f t="shared" si="172"/>
        <v>30</v>
      </c>
      <c r="BE19" s="43"/>
      <c r="BF19" s="43">
        <f t="shared" si="172"/>
        <v>24</v>
      </c>
      <c r="BG19" s="43"/>
      <c r="BH19" s="43">
        <f>SUM(BH11:BH18)</f>
        <v>21</v>
      </c>
      <c r="BI19" s="63"/>
      <c r="BJ19" s="48">
        <f>SUM(BJ11:BJ18)</f>
        <v>44</v>
      </c>
      <c r="BK19" s="48"/>
      <c r="BL19" s="48">
        <f>SUM(BL11:BL18)</f>
        <v>37</v>
      </c>
      <c r="BM19" s="48"/>
      <c r="BN19" s="66">
        <f>SUM(BN11:BN18)</f>
        <v>25</v>
      </c>
      <c r="BO19" s="43"/>
      <c r="BP19" s="54">
        <f>SUM(BP11:BP18)</f>
        <v>13</v>
      </c>
      <c r="BQ19" s="77"/>
      <c r="BR19" s="54">
        <f>SUM(BR11:BR18)</f>
        <v>10</v>
      </c>
      <c r="BS19" s="77"/>
      <c r="BT19" s="54">
        <f>SUM(BT11:BT18)</f>
        <v>8</v>
      </c>
      <c r="BU19" s="65"/>
      <c r="BV19" s="42">
        <f t="shared" si="172"/>
        <v>110</v>
      </c>
      <c r="BW19" s="43"/>
      <c r="BX19" s="43">
        <f t="shared" si="172"/>
        <v>153</v>
      </c>
      <c r="BY19" s="43"/>
      <c r="BZ19" s="43">
        <f t="shared" si="172"/>
        <v>166</v>
      </c>
      <c r="CA19" s="43"/>
      <c r="CB19" s="43">
        <f t="shared" si="172"/>
        <v>164</v>
      </c>
      <c r="CC19" s="43"/>
      <c r="CD19" s="43">
        <f t="shared" si="172"/>
        <v>159</v>
      </c>
      <c r="CE19" s="43"/>
      <c r="CF19" s="43">
        <f t="shared" ref="CF19" si="173">SUM(CF11:CF18)</f>
        <v>153</v>
      </c>
      <c r="CG19" s="63"/>
      <c r="CH19" s="48">
        <f>SUM(CH11:CH18)</f>
        <v>178</v>
      </c>
      <c r="CI19" s="48"/>
      <c r="CJ19" s="48">
        <f>SUM(CJ11:CJ18)</f>
        <v>172</v>
      </c>
      <c r="CK19" s="48"/>
      <c r="CL19" s="66">
        <f>SUM(CL11:CL18)</f>
        <v>176</v>
      </c>
      <c r="CM19" s="43"/>
      <c r="CN19" s="54">
        <f>SUM(CN11:CN18)</f>
        <v>175</v>
      </c>
      <c r="CO19" s="77"/>
      <c r="CP19" s="54">
        <f>SUM(CP11:CP18)</f>
        <v>173</v>
      </c>
      <c r="CQ19" s="77"/>
      <c r="CR19" s="54">
        <f>SUM(CR11:CR18)</f>
        <v>232</v>
      </c>
      <c r="CS19" s="65"/>
    </row>
    <row r="20" spans="1:97" ht="14.25" customHeight="1" x14ac:dyDescent="0.25">
      <c r="A20" s="95" t="s">
        <v>37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</row>
    <row r="21" spans="1:97" x14ac:dyDescent="0.25">
      <c r="A21" s="94" t="s">
        <v>40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</row>
  </sheetData>
  <mergeCells count="57">
    <mergeCell ref="A6:CS6"/>
    <mergeCell ref="A21:CS21"/>
    <mergeCell ref="BV7:CS7"/>
    <mergeCell ref="BV8:BW8"/>
    <mergeCell ref="BX8:BY8"/>
    <mergeCell ref="BZ8:CA8"/>
    <mergeCell ref="CB8:CC8"/>
    <mergeCell ref="CD8:CE8"/>
    <mergeCell ref="CF8:CG8"/>
    <mergeCell ref="BB8:BC8"/>
    <mergeCell ref="AZ8:BA8"/>
    <mergeCell ref="AX8:AY8"/>
    <mergeCell ref="Z7:AW7"/>
    <mergeCell ref="AX7:BU7"/>
    <mergeCell ref="Z8:AA8"/>
    <mergeCell ref="CP8:CQ8"/>
    <mergeCell ref="A20:CS20"/>
    <mergeCell ref="BT8:BU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AJ8:AK8"/>
    <mergeCell ref="AH8:AI8"/>
    <mergeCell ref="AF8:AG8"/>
    <mergeCell ref="AD8:AE8"/>
    <mergeCell ref="BF8:BG8"/>
    <mergeCell ref="CL8:CM8"/>
    <mergeCell ref="CR8:CS8"/>
    <mergeCell ref="BD8:BE8"/>
    <mergeCell ref="BH8:BI8"/>
    <mergeCell ref="BL8:BM8"/>
    <mergeCell ref="CH8:CI8"/>
    <mergeCell ref="CJ8:CK8"/>
    <mergeCell ref="BN8:BO8"/>
    <mergeCell ref="BP8:BQ8"/>
    <mergeCell ref="CN8:CO8"/>
    <mergeCell ref="BR8:BS8"/>
    <mergeCell ref="N8:O8"/>
    <mergeCell ref="P8:Q8"/>
    <mergeCell ref="AL8:AM8"/>
    <mergeCell ref="AN8:AO8"/>
    <mergeCell ref="BJ8:BK8"/>
    <mergeCell ref="X8:Y8"/>
    <mergeCell ref="AP8:AQ8"/>
    <mergeCell ref="AV8:AW8"/>
    <mergeCell ref="T8:U8"/>
    <mergeCell ref="AR8:AS8"/>
    <mergeCell ref="AB8:AC8"/>
    <mergeCell ref="R8:S8"/>
    <mergeCell ref="AT8:AU8"/>
    <mergeCell ref="V8:W8"/>
  </mergeCells>
  <printOptions horizontalCentered="1"/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S20"/>
  <sheetViews>
    <sheetView topLeftCell="A4" zoomScale="85" zoomScaleNormal="85" workbookViewId="0">
      <selection activeCell="CS19" sqref="CS19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35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80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15</v>
      </c>
      <c r="C9" s="8">
        <f>B9/B$19</f>
        <v>0.7142857142857143</v>
      </c>
      <c r="D9" s="11">
        <v>10</v>
      </c>
      <c r="E9" s="8">
        <f>D9/D$19</f>
        <v>0.625</v>
      </c>
      <c r="F9" s="11">
        <v>11</v>
      </c>
      <c r="G9" s="8">
        <f>F9/F$19</f>
        <v>0.6470588235294118</v>
      </c>
      <c r="H9" s="11">
        <v>10</v>
      </c>
      <c r="I9" s="8">
        <f>H9/H$19</f>
        <v>0.58823529411764708</v>
      </c>
      <c r="J9" s="11">
        <v>10</v>
      </c>
      <c r="K9" s="8">
        <f>J9/J$19</f>
        <v>0.58823529411764708</v>
      </c>
      <c r="L9" s="11">
        <v>10</v>
      </c>
      <c r="M9" s="8">
        <f t="shared" ref="M9:M18" si="0">L9/L$19</f>
        <v>0.66666666666666663</v>
      </c>
      <c r="N9" s="67">
        <v>14</v>
      </c>
      <c r="O9" s="8">
        <f t="shared" ref="O9:O17" si="1">N9/N$19</f>
        <v>0.53846153846153844</v>
      </c>
      <c r="P9" s="67">
        <v>9</v>
      </c>
      <c r="Q9" s="8">
        <f t="shared" ref="Q9:Q17" si="2">P9/P$19</f>
        <v>0.375</v>
      </c>
      <c r="R9" s="67">
        <v>13</v>
      </c>
      <c r="S9" s="45">
        <f>R9/R19</f>
        <v>0.5</v>
      </c>
      <c r="T9" s="49">
        <v>13</v>
      </c>
      <c r="U9" s="73">
        <f>T9/T19</f>
        <v>0.4642857142857143</v>
      </c>
      <c r="V9" s="49">
        <v>12</v>
      </c>
      <c r="W9" s="73">
        <f>V9/V19</f>
        <v>0.48</v>
      </c>
      <c r="X9" s="49">
        <v>16</v>
      </c>
      <c r="Y9" s="55">
        <f>X9/X19</f>
        <v>0.76190476190476186</v>
      </c>
      <c r="Z9" s="34">
        <v>67</v>
      </c>
      <c r="AA9" s="8">
        <f>Z9/Z$19</f>
        <v>0.64423076923076927</v>
      </c>
      <c r="AB9" s="5">
        <v>74</v>
      </c>
      <c r="AC9" s="8">
        <f>AB9/AB$19</f>
        <v>0.6607142857142857</v>
      </c>
      <c r="AD9" s="5">
        <v>85</v>
      </c>
      <c r="AE9" s="8">
        <f>AD9/AD$19</f>
        <v>0.6692913385826772</v>
      </c>
      <c r="AF9" s="5">
        <v>87</v>
      </c>
      <c r="AG9" s="8">
        <f>AF9/AF$19</f>
        <v>0.69599999999999995</v>
      </c>
      <c r="AH9" s="5">
        <v>81</v>
      </c>
      <c r="AI9" s="8">
        <f>AH9/AH$19</f>
        <v>0.7168141592920354</v>
      </c>
      <c r="AJ9" s="5">
        <v>81</v>
      </c>
      <c r="AK9" s="8">
        <f t="shared" ref="AK9:AK18" si="3">AJ9/AJ$19</f>
        <v>0.7232142857142857</v>
      </c>
      <c r="AL9" s="67">
        <v>89</v>
      </c>
      <c r="AM9" s="8">
        <f t="shared" ref="AM9:AM18" si="4">AL9/AL$19</f>
        <v>0.56687898089171973</v>
      </c>
      <c r="AN9" s="67">
        <v>80</v>
      </c>
      <c r="AO9" s="8">
        <f t="shared" ref="AO9:AO17" si="5">AN9/AN$19</f>
        <v>0.5714285714285714</v>
      </c>
      <c r="AP9" s="67">
        <v>63</v>
      </c>
      <c r="AQ9" s="45">
        <f>AP9/AP19</f>
        <v>0.5625</v>
      </c>
      <c r="AR9" s="49">
        <v>62</v>
      </c>
      <c r="AS9" s="73">
        <f>AR9/AR19</f>
        <v>0.5636363636363636</v>
      </c>
      <c r="AT9" s="49">
        <v>63</v>
      </c>
      <c r="AU9" s="73">
        <f>AT9/AT19</f>
        <v>0.58878504672897192</v>
      </c>
      <c r="AV9" s="49">
        <v>18</v>
      </c>
      <c r="AW9" s="55">
        <f>AV9/AV19</f>
        <v>0.25352112676056338</v>
      </c>
      <c r="AX9" s="34">
        <v>10</v>
      </c>
      <c r="AY9" s="8">
        <f>AX9/AX$19</f>
        <v>0.55555555555555558</v>
      </c>
      <c r="AZ9" s="5">
        <v>11</v>
      </c>
      <c r="BA9" s="8">
        <f>AZ9/AZ$19</f>
        <v>0.52380952380952384</v>
      </c>
      <c r="BB9" s="5">
        <v>10</v>
      </c>
      <c r="BC9" s="8">
        <f>BB9/BB$19</f>
        <v>0.5</v>
      </c>
      <c r="BD9" s="5">
        <v>9</v>
      </c>
      <c r="BE9" s="8">
        <f>BD9/BD$19</f>
        <v>0.47368421052631576</v>
      </c>
      <c r="BF9" s="5">
        <v>8</v>
      </c>
      <c r="BG9" s="8">
        <f>BF9/BF$19</f>
        <v>0.47058823529411764</v>
      </c>
      <c r="BH9" s="5">
        <v>7</v>
      </c>
      <c r="BI9" s="8">
        <f t="shared" ref="BI9:BI18" si="6">BH9/BH$19</f>
        <v>0.5</v>
      </c>
      <c r="BJ9" s="67">
        <v>5</v>
      </c>
      <c r="BK9" s="8">
        <f t="shared" ref="BK9:BK17" si="7">BJ9/BJ$19</f>
        <v>0.38461538461538464</v>
      </c>
      <c r="BL9" s="67">
        <v>4</v>
      </c>
      <c r="BM9" s="8">
        <f t="shared" ref="BM9:BM17" si="8">BL9/BL$19</f>
        <v>0.4</v>
      </c>
      <c r="BN9" s="67">
        <v>5</v>
      </c>
      <c r="BO9" s="45">
        <f>BN9/BN19</f>
        <v>0.45454545454545453</v>
      </c>
      <c r="BP9" s="49">
        <v>3</v>
      </c>
      <c r="BQ9" s="73">
        <f>BP9/BP19</f>
        <v>0.33333333333333331</v>
      </c>
      <c r="BR9" s="49">
        <v>3</v>
      </c>
      <c r="BS9" s="73">
        <f>BR9/BR19</f>
        <v>0.33333333333333331</v>
      </c>
      <c r="BT9" s="49">
        <v>3</v>
      </c>
      <c r="BU9" s="55">
        <f>BT9/BT19</f>
        <v>0.375</v>
      </c>
      <c r="BV9" s="34">
        <f t="shared" ref="BV9:BV18" si="9">B9+Z9+AX9</f>
        <v>92</v>
      </c>
      <c r="BW9" s="8">
        <f>BV9/BV$19</f>
        <v>0.64335664335664333</v>
      </c>
      <c r="BX9" s="5">
        <f t="shared" ref="BX9:BX18" si="10">D9+AB9+AZ9</f>
        <v>95</v>
      </c>
      <c r="BY9" s="8">
        <f>BX9/BX$19</f>
        <v>0.63758389261744963</v>
      </c>
      <c r="BZ9" s="5">
        <f t="shared" ref="BZ9:BZ18" si="11">F9+AD9+BB9</f>
        <v>106</v>
      </c>
      <c r="CA9" s="8">
        <f>BZ9/BZ$19</f>
        <v>0.64634146341463417</v>
      </c>
      <c r="CB9" s="5">
        <f t="shared" ref="CB9:CB18" si="12">H9+AF9+BD9</f>
        <v>106</v>
      </c>
      <c r="CC9" s="8">
        <f>CB9/CB$19</f>
        <v>0.65838509316770188</v>
      </c>
      <c r="CD9" s="5">
        <f t="shared" ref="CD9:CD18" si="13">J9+AH9+BF9</f>
        <v>99</v>
      </c>
      <c r="CE9" s="8">
        <f>CD9/CD$19</f>
        <v>0.67346938775510201</v>
      </c>
      <c r="CF9" s="5">
        <f t="shared" ref="CF9:CF18" si="14">L9+AJ9+BH9</f>
        <v>98</v>
      </c>
      <c r="CG9" s="8">
        <f t="shared" ref="CG9:CG18" si="15">CF9/CF$19</f>
        <v>0.69503546099290781</v>
      </c>
      <c r="CH9" s="67">
        <v>108</v>
      </c>
      <c r="CI9" s="8">
        <f t="shared" ref="CI9:CI18" si="16">CH9/CH$19</f>
        <v>0.55102040816326525</v>
      </c>
      <c r="CJ9" s="67">
        <v>93</v>
      </c>
      <c r="CK9" s="8">
        <f t="shared" ref="CK9:CK17" si="17">CJ9/CJ$19</f>
        <v>0.53448275862068961</v>
      </c>
      <c r="CL9" s="67">
        <v>81</v>
      </c>
      <c r="CM9" s="45">
        <f>CL9/CL19</f>
        <v>0.5436241610738255</v>
      </c>
      <c r="CN9" s="49">
        <v>78</v>
      </c>
      <c r="CO9" s="73">
        <f>CN9/CN19</f>
        <v>0.53061224489795922</v>
      </c>
      <c r="CP9" s="49">
        <v>78</v>
      </c>
      <c r="CQ9" s="73">
        <f>CP9/CP19</f>
        <v>0.55319148936170215</v>
      </c>
      <c r="CR9" s="49">
        <v>77</v>
      </c>
      <c r="CS9" s="55">
        <f>CR9/CR19</f>
        <v>0.77</v>
      </c>
    </row>
    <row r="10" spans="1:97" ht="47.25" customHeight="1" thickBot="1" x14ac:dyDescent="0.3">
      <c r="A10" s="29" t="s">
        <v>10</v>
      </c>
      <c r="B10" s="36">
        <v>6</v>
      </c>
      <c r="C10" s="7">
        <f t="shared" ref="C10:E18" si="18">B10/B$19</f>
        <v>0.2857142857142857</v>
      </c>
      <c r="D10" s="10">
        <v>6</v>
      </c>
      <c r="E10" s="7">
        <f t="shared" si="18"/>
        <v>0.375</v>
      </c>
      <c r="F10" s="10">
        <v>6</v>
      </c>
      <c r="G10" s="7">
        <f t="shared" ref="G10" si="19">F10/F$19</f>
        <v>0.35294117647058826</v>
      </c>
      <c r="H10" s="10">
        <v>7</v>
      </c>
      <c r="I10" s="7">
        <f t="shared" ref="I10" si="20">H10/H$19</f>
        <v>0.41176470588235292</v>
      </c>
      <c r="J10" s="10">
        <v>7</v>
      </c>
      <c r="K10" s="7">
        <f t="shared" ref="K10" si="21">J10/J$19</f>
        <v>0.41176470588235292</v>
      </c>
      <c r="L10" s="10">
        <v>5</v>
      </c>
      <c r="M10" s="7">
        <f t="shared" si="0"/>
        <v>0.33333333333333331</v>
      </c>
      <c r="N10" s="68">
        <v>12</v>
      </c>
      <c r="O10" s="7">
        <f t="shared" si="1"/>
        <v>0.46153846153846156</v>
      </c>
      <c r="P10" s="68">
        <v>15</v>
      </c>
      <c r="Q10" s="7">
        <f t="shared" si="2"/>
        <v>0.625</v>
      </c>
      <c r="R10" s="68">
        <v>13</v>
      </c>
      <c r="S10" s="46">
        <f>R10/R19</f>
        <v>0.5</v>
      </c>
      <c r="T10" s="50">
        <v>15</v>
      </c>
      <c r="U10" s="72">
        <f>T10/T19</f>
        <v>0.5357142857142857</v>
      </c>
      <c r="V10" s="50">
        <v>13</v>
      </c>
      <c r="W10" s="72">
        <f>V10/V19</f>
        <v>0.52</v>
      </c>
      <c r="X10" s="50">
        <v>5</v>
      </c>
      <c r="Y10" s="56">
        <f>X10/X19</f>
        <v>0.23809523809523808</v>
      </c>
      <c r="Z10" s="33">
        <v>37</v>
      </c>
      <c r="AA10" s="7">
        <f t="shared" ref="AA10" si="22">Z10/Z$19</f>
        <v>0.35576923076923078</v>
      </c>
      <c r="AB10" s="4">
        <v>38</v>
      </c>
      <c r="AC10" s="7">
        <f t="shared" ref="AC10" si="23">AB10/AB$19</f>
        <v>0.3392857142857143</v>
      </c>
      <c r="AD10" s="4">
        <v>42</v>
      </c>
      <c r="AE10" s="7">
        <f t="shared" ref="AE10" si="24">AD10/AD$19</f>
        <v>0.33070866141732286</v>
      </c>
      <c r="AF10" s="4">
        <v>38</v>
      </c>
      <c r="AG10" s="7">
        <f t="shared" ref="AG10" si="25">AF10/AF$19</f>
        <v>0.30399999999999999</v>
      </c>
      <c r="AH10" s="4">
        <v>32</v>
      </c>
      <c r="AI10" s="7">
        <f t="shared" ref="AI10" si="26">AH10/AH$19</f>
        <v>0.2831858407079646</v>
      </c>
      <c r="AJ10" s="4">
        <v>31</v>
      </c>
      <c r="AK10" s="7">
        <f t="shared" si="3"/>
        <v>0.2767857142857143</v>
      </c>
      <c r="AL10" s="68">
        <v>68</v>
      </c>
      <c r="AM10" s="7">
        <f t="shared" si="4"/>
        <v>0.43312101910828027</v>
      </c>
      <c r="AN10" s="68">
        <v>60</v>
      </c>
      <c r="AO10" s="7">
        <f t="shared" si="5"/>
        <v>0.42857142857142855</v>
      </c>
      <c r="AP10" s="68">
        <v>49</v>
      </c>
      <c r="AQ10" s="46">
        <f>AP10/AP19</f>
        <v>0.4375</v>
      </c>
      <c r="AR10" s="50">
        <v>48</v>
      </c>
      <c r="AS10" s="72">
        <f>AR10/AR19</f>
        <v>0.43636363636363634</v>
      </c>
      <c r="AT10" s="50">
        <v>44</v>
      </c>
      <c r="AU10" s="72">
        <f>AT10/AT19</f>
        <v>0.41121495327102803</v>
      </c>
      <c r="AV10" s="50">
        <v>13</v>
      </c>
      <c r="AW10" s="56">
        <f>AV10/AV19</f>
        <v>0.18309859154929578</v>
      </c>
      <c r="AX10" s="33">
        <v>8</v>
      </c>
      <c r="AY10" s="7">
        <f t="shared" ref="AY10" si="27">AX10/AX$19</f>
        <v>0.44444444444444442</v>
      </c>
      <c r="AZ10" s="4">
        <v>10</v>
      </c>
      <c r="BA10" s="7">
        <f t="shared" ref="BA10" si="28">AZ10/AZ$19</f>
        <v>0.47619047619047616</v>
      </c>
      <c r="BB10" s="4">
        <v>10</v>
      </c>
      <c r="BC10" s="7">
        <f t="shared" ref="BC10" si="29">BB10/BB$19</f>
        <v>0.5</v>
      </c>
      <c r="BD10" s="4">
        <v>10</v>
      </c>
      <c r="BE10" s="7">
        <f t="shared" ref="BE10" si="30">BD10/BD$19</f>
        <v>0.52631578947368418</v>
      </c>
      <c r="BF10" s="4">
        <v>9</v>
      </c>
      <c r="BG10" s="7">
        <f t="shared" ref="BG10" si="31">BF10/BF$19</f>
        <v>0.52941176470588236</v>
      </c>
      <c r="BH10" s="4">
        <v>7</v>
      </c>
      <c r="BI10" s="7">
        <f t="shared" si="6"/>
        <v>0.5</v>
      </c>
      <c r="BJ10" s="68">
        <v>8</v>
      </c>
      <c r="BK10" s="7">
        <f t="shared" si="7"/>
        <v>0.61538461538461542</v>
      </c>
      <c r="BL10" s="68">
        <v>6</v>
      </c>
      <c r="BM10" s="7">
        <f t="shared" si="8"/>
        <v>0.6</v>
      </c>
      <c r="BN10" s="68">
        <v>6</v>
      </c>
      <c r="BO10" s="46">
        <f>BN10/BN19</f>
        <v>0.54545454545454541</v>
      </c>
      <c r="BP10" s="50">
        <v>6</v>
      </c>
      <c r="BQ10" s="72">
        <f>BP10/BP19</f>
        <v>0.66666666666666663</v>
      </c>
      <c r="BR10" s="50">
        <v>6</v>
      </c>
      <c r="BS10" s="72">
        <f>BR10/BR19</f>
        <v>0.66666666666666663</v>
      </c>
      <c r="BT10" s="50">
        <v>5</v>
      </c>
      <c r="BU10" s="56">
        <f>BT10/BT19</f>
        <v>0.625</v>
      </c>
      <c r="BV10" s="33">
        <f t="shared" si="9"/>
        <v>51</v>
      </c>
      <c r="BW10" s="7">
        <f t="shared" ref="BW10" si="32">BV10/BV$19</f>
        <v>0.35664335664335667</v>
      </c>
      <c r="BX10" s="4">
        <f t="shared" si="10"/>
        <v>54</v>
      </c>
      <c r="BY10" s="7">
        <f t="shared" ref="BY10" si="33">BX10/BX$19</f>
        <v>0.36241610738255031</v>
      </c>
      <c r="BZ10" s="4">
        <f t="shared" si="11"/>
        <v>58</v>
      </c>
      <c r="CA10" s="7">
        <f t="shared" ref="CA10" si="34">BZ10/BZ$19</f>
        <v>0.35365853658536583</v>
      </c>
      <c r="CB10" s="4">
        <f t="shared" si="12"/>
        <v>55</v>
      </c>
      <c r="CC10" s="7">
        <f t="shared" ref="CC10" si="35">CB10/CB$19</f>
        <v>0.34161490683229812</v>
      </c>
      <c r="CD10" s="4">
        <f t="shared" si="13"/>
        <v>48</v>
      </c>
      <c r="CE10" s="7">
        <f t="shared" ref="CE10" si="36">CD10/CD$19</f>
        <v>0.32653061224489793</v>
      </c>
      <c r="CF10" s="4">
        <f t="shared" si="14"/>
        <v>43</v>
      </c>
      <c r="CG10" s="7">
        <f t="shared" si="15"/>
        <v>0.30496453900709219</v>
      </c>
      <c r="CH10" s="68">
        <v>88</v>
      </c>
      <c r="CI10" s="7">
        <f t="shared" si="16"/>
        <v>0.44897959183673469</v>
      </c>
      <c r="CJ10" s="68">
        <v>81</v>
      </c>
      <c r="CK10" s="7">
        <f t="shared" si="17"/>
        <v>0.46551724137931033</v>
      </c>
      <c r="CL10" s="68">
        <v>68</v>
      </c>
      <c r="CM10" s="46">
        <f>CL10/CL19</f>
        <v>0.4563758389261745</v>
      </c>
      <c r="CN10" s="50">
        <v>69</v>
      </c>
      <c r="CO10" s="72">
        <f>CN10/CN19</f>
        <v>0.46938775510204084</v>
      </c>
      <c r="CP10" s="50">
        <v>63</v>
      </c>
      <c r="CQ10" s="72">
        <f>CP10/CP19</f>
        <v>0.44680851063829785</v>
      </c>
      <c r="CR10" s="50">
        <v>23</v>
      </c>
      <c r="CS10" s="56">
        <f>CR10/CR19</f>
        <v>0.23</v>
      </c>
    </row>
    <row r="11" spans="1:97" ht="47.25" customHeight="1" thickTop="1" x14ac:dyDescent="0.25">
      <c r="A11" s="30" t="s">
        <v>0</v>
      </c>
      <c r="B11" s="37">
        <v>1</v>
      </c>
      <c r="C11" s="8">
        <f t="shared" si="18"/>
        <v>4.7619047619047616E-2</v>
      </c>
      <c r="D11" s="11"/>
      <c r="E11" s="8">
        <f t="shared" si="18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/>
      <c r="M11" s="8">
        <f t="shared" si="0"/>
        <v>0</v>
      </c>
      <c r="N11" s="67"/>
      <c r="O11" s="8"/>
      <c r="P11" s="67"/>
      <c r="Q11" s="8"/>
      <c r="R11" s="67"/>
      <c r="S11" s="45"/>
      <c r="T11" s="51"/>
      <c r="U11" s="74"/>
      <c r="V11" s="51"/>
      <c r="W11" s="74"/>
      <c r="X11" s="51">
        <v>1</v>
      </c>
      <c r="Y11" s="57">
        <f>X11/X19</f>
        <v>4.7619047619047616E-2</v>
      </c>
      <c r="Z11" s="34">
        <v>1</v>
      </c>
      <c r="AA11" s="8">
        <f t="shared" ref="AA11" si="40">Z11/Z$19</f>
        <v>9.6153846153846159E-3</v>
      </c>
      <c r="AB11" s="5">
        <v>4</v>
      </c>
      <c r="AC11" s="8">
        <f t="shared" ref="AC11" si="41">AB11/AB$19</f>
        <v>3.5714285714285712E-2</v>
      </c>
      <c r="AD11" s="5">
        <v>4</v>
      </c>
      <c r="AE11" s="8">
        <f t="shared" ref="AE11" si="42">AD11/AD$19</f>
        <v>3.1496062992125984E-2</v>
      </c>
      <c r="AF11" s="5">
        <v>4</v>
      </c>
      <c r="AG11" s="8">
        <f t="shared" ref="AG11" si="43">AF11/AF$19</f>
        <v>3.2000000000000001E-2</v>
      </c>
      <c r="AH11" s="5">
        <v>4</v>
      </c>
      <c r="AI11" s="8">
        <f t="shared" ref="AI11" si="44">AH11/AH$19</f>
        <v>3.5398230088495575E-2</v>
      </c>
      <c r="AJ11" s="5">
        <v>2</v>
      </c>
      <c r="AK11" s="8">
        <f t="shared" si="3"/>
        <v>1.7857142857142856E-2</v>
      </c>
      <c r="AL11" s="67">
        <v>3</v>
      </c>
      <c r="AM11" s="8">
        <f t="shared" si="4"/>
        <v>1.9108280254777069E-2</v>
      </c>
      <c r="AN11" s="67">
        <v>3</v>
      </c>
      <c r="AO11" s="8">
        <f t="shared" si="5"/>
        <v>2.1428571428571429E-2</v>
      </c>
      <c r="AP11" s="67">
        <v>3</v>
      </c>
      <c r="AQ11" s="45">
        <f>AP11/AP19</f>
        <v>2.6785714285714284E-2</v>
      </c>
      <c r="AR11" s="51">
        <v>3</v>
      </c>
      <c r="AS11" s="74">
        <f>AR11/AR19</f>
        <v>2.7272727272727271E-2</v>
      </c>
      <c r="AT11" s="51">
        <v>3</v>
      </c>
      <c r="AU11" s="74">
        <f>AT11/AT19</f>
        <v>2.8037383177570093E-2</v>
      </c>
      <c r="AV11" s="51">
        <v>3</v>
      </c>
      <c r="AW11" s="57">
        <f>AV11/AV19</f>
        <v>4.2253521126760563E-2</v>
      </c>
      <c r="AX11" s="34">
        <v>2</v>
      </c>
      <c r="AY11" s="8">
        <f t="shared" ref="AY11" si="45">AX11/AX$19</f>
        <v>0.1111111111111111</v>
      </c>
      <c r="AZ11" s="5">
        <v>2</v>
      </c>
      <c r="BA11" s="8">
        <f t="shared" ref="BA11" si="46">AZ11/AZ$19</f>
        <v>9.5238095238095233E-2</v>
      </c>
      <c r="BB11" s="5">
        <v>2</v>
      </c>
      <c r="BC11" s="8">
        <f t="shared" ref="BC11" si="47">BB11/BB$19</f>
        <v>0.1</v>
      </c>
      <c r="BD11" s="5">
        <v>2</v>
      </c>
      <c r="BE11" s="8">
        <f t="shared" ref="BE11" si="48">BD11/BD$19</f>
        <v>0.10526315789473684</v>
      </c>
      <c r="BF11" s="5">
        <v>2</v>
      </c>
      <c r="BG11" s="8">
        <f t="shared" ref="BG11" si="49">BF11/BF$19</f>
        <v>0.11764705882352941</v>
      </c>
      <c r="BH11" s="5">
        <v>1</v>
      </c>
      <c r="BI11" s="8">
        <f t="shared" si="6"/>
        <v>7.1428571428571425E-2</v>
      </c>
      <c r="BJ11" s="67"/>
      <c r="BK11" s="8"/>
      <c r="BL11" s="67"/>
      <c r="BM11" s="8"/>
      <c r="BN11" s="67"/>
      <c r="BO11" s="45"/>
      <c r="BP11" s="51"/>
      <c r="BQ11" s="74"/>
      <c r="BR11" s="51"/>
      <c r="BS11" s="74"/>
      <c r="BT11" s="51"/>
      <c r="BU11" s="57"/>
      <c r="BV11" s="34">
        <f t="shared" si="9"/>
        <v>4</v>
      </c>
      <c r="BW11" s="8">
        <f t="shared" ref="BW11" si="50">BV11/BV$19</f>
        <v>2.7972027972027972E-2</v>
      </c>
      <c r="BX11" s="5">
        <f t="shared" si="10"/>
        <v>6</v>
      </c>
      <c r="BY11" s="8">
        <f t="shared" ref="BY11" si="51">BX11/BX$19</f>
        <v>4.0268456375838924E-2</v>
      </c>
      <c r="BZ11" s="5">
        <f t="shared" si="11"/>
        <v>6</v>
      </c>
      <c r="CA11" s="8">
        <f t="shared" ref="CA11" si="52">BZ11/BZ$19</f>
        <v>3.6585365853658534E-2</v>
      </c>
      <c r="CB11" s="5">
        <f t="shared" si="12"/>
        <v>6</v>
      </c>
      <c r="CC11" s="8">
        <f t="shared" ref="CC11" si="53">CB11/CB$19</f>
        <v>3.7267080745341616E-2</v>
      </c>
      <c r="CD11" s="5">
        <f t="shared" si="13"/>
        <v>6</v>
      </c>
      <c r="CE11" s="8">
        <f t="shared" ref="CE11" si="54">CD11/CD$19</f>
        <v>4.0816326530612242E-2</v>
      </c>
      <c r="CF11" s="5">
        <f t="shared" si="14"/>
        <v>3</v>
      </c>
      <c r="CG11" s="8">
        <f t="shared" si="15"/>
        <v>2.1276595744680851E-2</v>
      </c>
      <c r="CH11" s="67">
        <v>3</v>
      </c>
      <c r="CI11" s="8">
        <f t="shared" si="16"/>
        <v>1.5306122448979591E-2</v>
      </c>
      <c r="CJ11" s="67">
        <v>3</v>
      </c>
      <c r="CK11" s="8">
        <f t="shared" si="17"/>
        <v>1.7241379310344827E-2</v>
      </c>
      <c r="CL11" s="67">
        <v>3</v>
      </c>
      <c r="CM11" s="45">
        <f>CL11/CL19</f>
        <v>2.0134228187919462E-2</v>
      </c>
      <c r="CN11" s="51">
        <v>3</v>
      </c>
      <c r="CO11" s="74">
        <f>CN11/CN19</f>
        <v>2.0408163265306121E-2</v>
      </c>
      <c r="CP11" s="51">
        <v>3</v>
      </c>
      <c r="CQ11" s="74">
        <f>CP11/CP19</f>
        <v>2.1276595744680851E-2</v>
      </c>
      <c r="CR11" s="51">
        <v>4</v>
      </c>
      <c r="CS11" s="57">
        <f>CR11/CR19</f>
        <v>0.04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8"/>
        <v>0</v>
      </c>
      <c r="F12" s="9"/>
      <c r="G12" s="6">
        <f t="shared" ref="G12" si="55">F12/F$19</f>
        <v>0</v>
      </c>
      <c r="H12" s="9"/>
      <c r="I12" s="6">
        <f t="shared" ref="I12" si="56">H12/H$19</f>
        <v>0</v>
      </c>
      <c r="J12" s="9"/>
      <c r="K12" s="6">
        <f t="shared" ref="K12" si="57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>
        <v>1</v>
      </c>
      <c r="U12" s="47">
        <f>T12/T19</f>
        <v>3.5714285714285712E-2</v>
      </c>
      <c r="V12" s="52"/>
      <c r="W12" s="47"/>
      <c r="X12" s="52">
        <v>1</v>
      </c>
      <c r="Y12" s="19">
        <f>X12/X19</f>
        <v>4.7619047619047616E-2</v>
      </c>
      <c r="Z12" s="32">
        <v>13</v>
      </c>
      <c r="AA12" s="6">
        <f t="shared" ref="AA12" si="58">Z12/Z$19</f>
        <v>0.125</v>
      </c>
      <c r="AB12" s="3">
        <v>17</v>
      </c>
      <c r="AC12" s="6">
        <f t="shared" ref="AC12" si="59">AB12/AB$19</f>
        <v>0.15178571428571427</v>
      </c>
      <c r="AD12" s="3">
        <v>15</v>
      </c>
      <c r="AE12" s="6">
        <f t="shared" ref="AE12" si="60">AD12/AD$19</f>
        <v>0.11811023622047244</v>
      </c>
      <c r="AF12" s="3">
        <v>14</v>
      </c>
      <c r="AG12" s="6">
        <f t="shared" ref="AG12" si="61">AF12/AF$19</f>
        <v>0.112</v>
      </c>
      <c r="AH12" s="3">
        <v>12</v>
      </c>
      <c r="AI12" s="6">
        <f t="shared" ref="AI12" si="62">AH12/AH$19</f>
        <v>0.10619469026548672</v>
      </c>
      <c r="AJ12" s="3">
        <v>11</v>
      </c>
      <c r="AK12" s="6">
        <f t="shared" si="3"/>
        <v>9.8214285714285712E-2</v>
      </c>
      <c r="AL12" s="69">
        <v>11</v>
      </c>
      <c r="AM12" s="6">
        <f t="shared" si="4"/>
        <v>7.0063694267515922E-2</v>
      </c>
      <c r="AN12" s="69">
        <v>9</v>
      </c>
      <c r="AO12" s="6">
        <f t="shared" si="5"/>
        <v>6.4285714285714279E-2</v>
      </c>
      <c r="AP12" s="69">
        <v>10</v>
      </c>
      <c r="AQ12" s="47">
        <f>AP12/AP19</f>
        <v>8.9285714285714288E-2</v>
      </c>
      <c r="AR12" s="52">
        <v>8</v>
      </c>
      <c r="AS12" s="47">
        <f>AR12/AR19</f>
        <v>7.2727272727272724E-2</v>
      </c>
      <c r="AT12" s="52">
        <v>7</v>
      </c>
      <c r="AU12" s="47">
        <f>AT12/AT19</f>
        <v>6.5420560747663545E-2</v>
      </c>
      <c r="AV12" s="52">
        <v>7</v>
      </c>
      <c r="AW12" s="19">
        <f>AV12/AV19</f>
        <v>9.8591549295774641E-2</v>
      </c>
      <c r="AX12" s="32"/>
      <c r="AY12" s="6"/>
      <c r="AZ12" s="3"/>
      <c r="BA12" s="6">
        <f t="shared" ref="BA12" si="63">AZ12/AZ$19</f>
        <v>0</v>
      </c>
      <c r="BB12" s="3"/>
      <c r="BC12" s="6">
        <f t="shared" ref="BC12" si="64">BB12/BB$19</f>
        <v>0</v>
      </c>
      <c r="BD12" s="3"/>
      <c r="BE12" s="6">
        <f t="shared" ref="BE12" si="65">BD12/BD$19</f>
        <v>0</v>
      </c>
      <c r="BF12" s="3"/>
      <c r="BG12" s="6">
        <f t="shared" ref="BG12" si="66">BF12/BF$19</f>
        <v>0</v>
      </c>
      <c r="BH12" s="3"/>
      <c r="BI12" s="6">
        <f t="shared" si="6"/>
        <v>0</v>
      </c>
      <c r="BJ12" s="69"/>
      <c r="BK12" s="6"/>
      <c r="BL12" s="69"/>
      <c r="BM12" s="6"/>
      <c r="BN12" s="69"/>
      <c r="BO12" s="47"/>
      <c r="BP12" s="52"/>
      <c r="BQ12" s="47"/>
      <c r="BR12" s="52"/>
      <c r="BS12" s="47"/>
      <c r="BT12" s="52"/>
      <c r="BU12" s="19"/>
      <c r="BV12" s="32">
        <f t="shared" si="9"/>
        <v>13</v>
      </c>
      <c r="BW12" s="6">
        <f t="shared" ref="BW12" si="67">BV12/BV$19</f>
        <v>9.0909090909090912E-2</v>
      </c>
      <c r="BX12" s="3">
        <f t="shared" si="10"/>
        <v>17</v>
      </c>
      <c r="BY12" s="6">
        <f t="shared" ref="BY12" si="68">BX12/BX$19</f>
        <v>0.11409395973154363</v>
      </c>
      <c r="BZ12" s="3">
        <f t="shared" si="11"/>
        <v>15</v>
      </c>
      <c r="CA12" s="6">
        <f t="shared" ref="CA12" si="69">BZ12/BZ$19</f>
        <v>9.1463414634146339E-2</v>
      </c>
      <c r="CB12" s="3">
        <f t="shared" si="12"/>
        <v>14</v>
      </c>
      <c r="CC12" s="6">
        <f t="shared" ref="CC12" si="70">CB12/CB$19</f>
        <v>8.6956521739130432E-2</v>
      </c>
      <c r="CD12" s="3">
        <f t="shared" si="13"/>
        <v>12</v>
      </c>
      <c r="CE12" s="6">
        <f t="shared" ref="CE12" si="71">CD12/CD$19</f>
        <v>8.1632653061224483E-2</v>
      </c>
      <c r="CF12" s="3">
        <f t="shared" si="14"/>
        <v>11</v>
      </c>
      <c r="CG12" s="6">
        <f t="shared" si="15"/>
        <v>7.8014184397163122E-2</v>
      </c>
      <c r="CH12" s="69">
        <v>11</v>
      </c>
      <c r="CI12" s="6">
        <f t="shared" si="16"/>
        <v>5.6122448979591837E-2</v>
      </c>
      <c r="CJ12" s="69">
        <v>9</v>
      </c>
      <c r="CK12" s="6">
        <f t="shared" si="17"/>
        <v>5.1724137931034482E-2</v>
      </c>
      <c r="CL12" s="69">
        <v>10</v>
      </c>
      <c r="CM12" s="47">
        <f>CL12/CL19</f>
        <v>6.7114093959731544E-2</v>
      </c>
      <c r="CN12" s="52">
        <v>9</v>
      </c>
      <c r="CO12" s="47">
        <f>CN12/CN19</f>
        <v>6.1224489795918366E-2</v>
      </c>
      <c r="CP12" s="52">
        <v>7</v>
      </c>
      <c r="CQ12" s="47">
        <f>CP12/CP19</f>
        <v>4.9645390070921988E-2</v>
      </c>
      <c r="CR12" s="52">
        <v>8</v>
      </c>
      <c r="CS12" s="19">
        <f>CR12/CR19</f>
        <v>0.08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72">F13/F$19</f>
        <v>0</v>
      </c>
      <c r="H13" s="9"/>
      <c r="I13" s="6">
        <f t="shared" ref="I13" si="73">H13/H$19</f>
        <v>0</v>
      </c>
      <c r="J13" s="9"/>
      <c r="K13" s="6">
        <f t="shared" ref="K13" si="74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5">AB13/AB$19</f>
        <v>0</v>
      </c>
      <c r="AD13" s="3"/>
      <c r="AE13" s="6">
        <f t="shared" ref="AE13" si="76">AD13/AD$19</f>
        <v>0</v>
      </c>
      <c r="AF13" s="3">
        <v>1</v>
      </c>
      <c r="AG13" s="6">
        <f t="shared" ref="AG13" si="77">AF13/AF$19</f>
        <v>8.0000000000000002E-3</v>
      </c>
      <c r="AH13" s="3">
        <v>1</v>
      </c>
      <c r="AI13" s="6">
        <f t="shared" ref="AI13" si="78">AH13/AH$19</f>
        <v>8.8495575221238937E-3</v>
      </c>
      <c r="AJ13" s="3">
        <v>1</v>
      </c>
      <c r="AK13" s="6">
        <f t="shared" si="3"/>
        <v>8.9285714285714281E-3</v>
      </c>
      <c r="AL13" s="69">
        <v>1</v>
      </c>
      <c r="AM13" s="6">
        <f t="shared" si="4"/>
        <v>6.369426751592357E-3</v>
      </c>
      <c r="AN13" s="69">
        <v>1</v>
      </c>
      <c r="AO13" s="6">
        <f t="shared" si="5"/>
        <v>7.1428571428571426E-3</v>
      </c>
      <c r="AP13" s="69">
        <v>1</v>
      </c>
      <c r="AQ13" s="47">
        <f>AP13/AP19</f>
        <v>8.9285714285714281E-3</v>
      </c>
      <c r="AR13" s="52">
        <v>1</v>
      </c>
      <c r="AS13" s="47">
        <f>AR13/AR19</f>
        <v>9.0909090909090905E-3</v>
      </c>
      <c r="AT13" s="52">
        <v>1</v>
      </c>
      <c r="AU13" s="47">
        <f>AT13/AT19</f>
        <v>9.3457943925233638E-3</v>
      </c>
      <c r="AV13" s="52">
        <v>1</v>
      </c>
      <c r="AW13" s="19">
        <f>AV13/AV19</f>
        <v>1.4084507042253521E-2</v>
      </c>
      <c r="AX13" s="32"/>
      <c r="AY13" s="6"/>
      <c r="AZ13" s="3"/>
      <c r="BA13" s="6">
        <f t="shared" ref="BA13" si="79">AZ13/AZ$19</f>
        <v>0</v>
      </c>
      <c r="BB13" s="3"/>
      <c r="BC13" s="6">
        <f t="shared" ref="BC13" si="80">BB13/BB$19</f>
        <v>0</v>
      </c>
      <c r="BD13" s="3"/>
      <c r="BE13" s="6">
        <f t="shared" ref="BE13" si="81">BD13/BD$19</f>
        <v>0</v>
      </c>
      <c r="BF13" s="3"/>
      <c r="BG13" s="6">
        <f t="shared" ref="BG13" si="82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83">BX13/BX$19</f>
        <v>0</v>
      </c>
      <c r="BZ13" s="3">
        <f t="shared" si="11"/>
        <v>0</v>
      </c>
      <c r="CA13" s="6">
        <f t="shared" ref="CA13" si="84">BZ13/BZ$19</f>
        <v>0</v>
      </c>
      <c r="CB13" s="3">
        <f t="shared" si="12"/>
        <v>1</v>
      </c>
      <c r="CC13" s="6">
        <f t="shared" ref="CC13" si="85">CB13/CB$19</f>
        <v>6.2111801242236021E-3</v>
      </c>
      <c r="CD13" s="3">
        <f t="shared" si="13"/>
        <v>1</v>
      </c>
      <c r="CE13" s="6">
        <f t="shared" ref="CE13" si="86">CD13/CD$19</f>
        <v>6.8027210884353739E-3</v>
      </c>
      <c r="CF13" s="3">
        <f t="shared" si="14"/>
        <v>1</v>
      </c>
      <c r="CG13" s="6">
        <f t="shared" si="15"/>
        <v>7.0921985815602835E-3</v>
      </c>
      <c r="CH13" s="69">
        <v>1</v>
      </c>
      <c r="CI13" s="6">
        <f t="shared" si="16"/>
        <v>5.1020408163265302E-3</v>
      </c>
      <c r="CJ13" s="69">
        <v>1</v>
      </c>
      <c r="CK13" s="6">
        <f t="shared" si="17"/>
        <v>5.7471264367816091E-3</v>
      </c>
      <c r="CL13" s="69">
        <v>1</v>
      </c>
      <c r="CM13" s="47">
        <f>CL13/CL19</f>
        <v>6.7114093959731542E-3</v>
      </c>
      <c r="CN13" s="52">
        <v>1</v>
      </c>
      <c r="CO13" s="47">
        <f>CN13/CN19</f>
        <v>6.8027210884353739E-3</v>
      </c>
      <c r="CP13" s="52">
        <v>1</v>
      </c>
      <c r="CQ13" s="47">
        <f>CP13/CP19</f>
        <v>7.0921985815602835E-3</v>
      </c>
      <c r="CR13" s="52">
        <v>1</v>
      </c>
      <c r="CS13" s="19">
        <f>CR13/CR19</f>
        <v>0.01</v>
      </c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8"/>
        <v>0</v>
      </c>
      <c r="F14" s="9"/>
      <c r="G14" s="6">
        <f t="shared" ref="G14" si="87">F14/F$19</f>
        <v>0</v>
      </c>
      <c r="H14" s="9"/>
      <c r="I14" s="6">
        <f t="shared" ref="I14" si="88">H14/H$19</f>
        <v>0</v>
      </c>
      <c r="J14" s="9"/>
      <c r="K14" s="6">
        <f t="shared" ref="K14" si="89">J14/J$19</f>
        <v>0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>
        <v>3</v>
      </c>
      <c r="AA14" s="6">
        <f t="shared" ref="AA14" si="90">Z14/Z$19</f>
        <v>2.8846153846153848E-2</v>
      </c>
      <c r="AB14" s="3">
        <v>1</v>
      </c>
      <c r="AC14" s="6">
        <f t="shared" ref="AC14" si="91">AB14/AB$19</f>
        <v>8.9285714285714281E-3</v>
      </c>
      <c r="AD14" s="3">
        <v>2</v>
      </c>
      <c r="AE14" s="6">
        <f t="shared" ref="AE14" si="92">AD14/AD$19</f>
        <v>1.5748031496062992E-2</v>
      </c>
      <c r="AF14" s="3">
        <v>3</v>
      </c>
      <c r="AG14" s="6">
        <f t="shared" ref="AG14" si="93">AF14/AF$19</f>
        <v>2.4E-2</v>
      </c>
      <c r="AH14" s="3">
        <v>3</v>
      </c>
      <c r="AI14" s="6">
        <f t="shared" ref="AI14" si="94">AH14/AH$19</f>
        <v>2.6548672566371681E-2</v>
      </c>
      <c r="AJ14" s="3">
        <v>2</v>
      </c>
      <c r="AK14" s="6">
        <f t="shared" si="3"/>
        <v>1.7857142857142856E-2</v>
      </c>
      <c r="AL14" s="69">
        <v>2</v>
      </c>
      <c r="AM14" s="6">
        <f t="shared" si="4"/>
        <v>1.2738853503184714E-2</v>
      </c>
      <c r="AN14" s="69">
        <v>3</v>
      </c>
      <c r="AO14" s="6">
        <f t="shared" si="5"/>
        <v>2.1428571428571429E-2</v>
      </c>
      <c r="AP14" s="69">
        <v>1</v>
      </c>
      <c r="AQ14" s="47">
        <f>AP14/AP19</f>
        <v>8.9285714285714281E-3</v>
      </c>
      <c r="AR14" s="52">
        <v>2</v>
      </c>
      <c r="AS14" s="47">
        <f>AR14/AR19</f>
        <v>1.8181818181818181E-2</v>
      </c>
      <c r="AT14" s="52">
        <v>3</v>
      </c>
      <c r="AU14" s="47">
        <f>AT14/AT19</f>
        <v>2.8037383177570093E-2</v>
      </c>
      <c r="AV14" s="52">
        <v>1</v>
      </c>
      <c r="AW14" s="19">
        <f>AV14/AV19</f>
        <v>1.4084507042253521E-2</v>
      </c>
      <c r="AX14" s="32">
        <v>1</v>
      </c>
      <c r="AY14" s="6">
        <f t="shared" ref="AY14" si="95">AX14/AX$19</f>
        <v>5.5555555555555552E-2</v>
      </c>
      <c r="AZ14" s="3">
        <v>1</v>
      </c>
      <c r="BA14" s="6">
        <f t="shared" ref="BA14" si="96">AZ14/AZ$19</f>
        <v>4.7619047619047616E-2</v>
      </c>
      <c r="BB14" s="3">
        <v>1</v>
      </c>
      <c r="BC14" s="6">
        <f t="shared" ref="BC14" si="97">BB14/BB$19</f>
        <v>0.05</v>
      </c>
      <c r="BD14" s="3">
        <v>1</v>
      </c>
      <c r="BE14" s="6">
        <f t="shared" ref="BE14" si="98">BD14/BD$19</f>
        <v>5.2631578947368418E-2</v>
      </c>
      <c r="BF14" s="3">
        <v>1</v>
      </c>
      <c r="BG14" s="6">
        <f t="shared" ref="BG14" si="99">BF14/BF$19</f>
        <v>5.8823529411764705E-2</v>
      </c>
      <c r="BH14" s="3">
        <v>1</v>
      </c>
      <c r="BI14" s="6">
        <f t="shared" si="6"/>
        <v>7.1428571428571425E-2</v>
      </c>
      <c r="BJ14" s="69">
        <v>1</v>
      </c>
      <c r="BK14" s="6">
        <f t="shared" si="7"/>
        <v>7.6923076923076927E-2</v>
      </c>
      <c r="BL14" s="69">
        <v>1</v>
      </c>
      <c r="BM14" s="6">
        <f t="shared" si="8"/>
        <v>0.1</v>
      </c>
      <c r="BN14" s="69">
        <v>1</v>
      </c>
      <c r="BO14" s="47">
        <f>BN14/BN19</f>
        <v>9.0909090909090912E-2</v>
      </c>
      <c r="BP14" s="52"/>
      <c r="BQ14" s="47"/>
      <c r="BR14" s="52"/>
      <c r="BS14" s="47"/>
      <c r="BT14" s="52"/>
      <c r="BU14" s="19"/>
      <c r="BV14" s="32">
        <f t="shared" si="9"/>
        <v>4</v>
      </c>
      <c r="BW14" s="6">
        <f t="shared" ref="BW14" si="100">BV14/BV$19</f>
        <v>2.7972027972027972E-2</v>
      </c>
      <c r="BX14" s="3">
        <f t="shared" si="10"/>
        <v>2</v>
      </c>
      <c r="BY14" s="6">
        <f t="shared" ref="BY14" si="101">BX14/BX$19</f>
        <v>1.3422818791946308E-2</v>
      </c>
      <c r="BZ14" s="3">
        <f t="shared" si="11"/>
        <v>3</v>
      </c>
      <c r="CA14" s="6">
        <f t="shared" ref="CA14" si="102">BZ14/BZ$19</f>
        <v>1.8292682926829267E-2</v>
      </c>
      <c r="CB14" s="3">
        <f t="shared" si="12"/>
        <v>4</v>
      </c>
      <c r="CC14" s="6">
        <f t="shared" ref="CC14" si="103">CB14/CB$19</f>
        <v>2.4844720496894408E-2</v>
      </c>
      <c r="CD14" s="3">
        <f t="shared" si="13"/>
        <v>4</v>
      </c>
      <c r="CE14" s="6">
        <f t="shared" ref="CE14" si="104">CD14/CD$19</f>
        <v>2.7210884353741496E-2</v>
      </c>
      <c r="CF14" s="3">
        <f t="shared" si="14"/>
        <v>3</v>
      </c>
      <c r="CG14" s="6">
        <f t="shared" si="15"/>
        <v>2.1276595744680851E-2</v>
      </c>
      <c r="CH14" s="69">
        <v>3</v>
      </c>
      <c r="CI14" s="6">
        <f t="shared" si="16"/>
        <v>1.5306122448979591E-2</v>
      </c>
      <c r="CJ14" s="69">
        <v>4</v>
      </c>
      <c r="CK14" s="6">
        <f t="shared" si="17"/>
        <v>2.2988505747126436E-2</v>
      </c>
      <c r="CL14" s="69">
        <v>2</v>
      </c>
      <c r="CM14" s="47">
        <f>CL14/CL19</f>
        <v>1.3422818791946308E-2</v>
      </c>
      <c r="CN14" s="52">
        <v>2</v>
      </c>
      <c r="CO14" s="47">
        <f>CN14/CN19</f>
        <v>1.3605442176870748E-2</v>
      </c>
      <c r="CP14" s="52">
        <v>3</v>
      </c>
      <c r="CQ14" s="47">
        <f>CP14/CP19</f>
        <v>2.1276595744680851E-2</v>
      </c>
      <c r="CR14" s="52">
        <v>1</v>
      </c>
      <c r="CS14" s="19">
        <f>CR14/CR19</f>
        <v>0.01</v>
      </c>
    </row>
    <row r="15" spans="1:97" ht="47.25" customHeight="1" x14ac:dyDescent="0.25">
      <c r="A15" s="28" t="s">
        <v>4</v>
      </c>
      <c r="B15" s="35">
        <v>1</v>
      </c>
      <c r="C15" s="6">
        <f t="shared" si="18"/>
        <v>4.7619047619047616E-2</v>
      </c>
      <c r="D15" s="9">
        <v>2</v>
      </c>
      <c r="E15" s="6">
        <f t="shared" si="18"/>
        <v>0.125</v>
      </c>
      <c r="F15" s="9">
        <v>1</v>
      </c>
      <c r="G15" s="6">
        <f t="shared" ref="G15" si="105">F15/F$19</f>
        <v>5.8823529411764705E-2</v>
      </c>
      <c r="H15" s="9">
        <v>1</v>
      </c>
      <c r="I15" s="6">
        <f t="shared" ref="I15" si="106">H15/H$19</f>
        <v>5.8823529411764705E-2</v>
      </c>
      <c r="J15" s="9"/>
      <c r="K15" s="6">
        <f t="shared" ref="K15" si="107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/>
      <c r="Y15" s="19"/>
      <c r="Z15" s="32"/>
      <c r="AA15" s="6"/>
      <c r="AB15" s="3">
        <v>1</v>
      </c>
      <c r="AC15" s="6">
        <f t="shared" ref="AC15" si="108">AB15/AB$19</f>
        <v>8.9285714285714281E-3</v>
      </c>
      <c r="AD15" s="3">
        <v>2</v>
      </c>
      <c r="AE15" s="6">
        <f t="shared" ref="AE15" si="109">AD15/AD$19</f>
        <v>1.5748031496062992E-2</v>
      </c>
      <c r="AF15" s="3">
        <v>2</v>
      </c>
      <c r="AG15" s="6">
        <f t="shared" ref="AG15" si="110">AF15/AF$19</f>
        <v>1.6E-2</v>
      </c>
      <c r="AH15" s="3">
        <v>3</v>
      </c>
      <c r="AI15" s="6">
        <f t="shared" ref="AI15" si="111">AH15/AH$19</f>
        <v>2.6548672566371681E-2</v>
      </c>
      <c r="AJ15" s="3">
        <v>4</v>
      </c>
      <c r="AK15" s="6">
        <f t="shared" si="3"/>
        <v>3.5714285714285712E-2</v>
      </c>
      <c r="AL15" s="69">
        <v>5</v>
      </c>
      <c r="AM15" s="6">
        <f t="shared" si="4"/>
        <v>3.1847133757961783E-2</v>
      </c>
      <c r="AN15" s="69">
        <v>5</v>
      </c>
      <c r="AO15" s="6">
        <f t="shared" si="5"/>
        <v>3.5714285714285712E-2</v>
      </c>
      <c r="AP15" s="69">
        <v>5</v>
      </c>
      <c r="AQ15" s="47">
        <f>AP15/AP19</f>
        <v>4.4642857142857144E-2</v>
      </c>
      <c r="AR15" s="52">
        <v>6</v>
      </c>
      <c r="AS15" s="47">
        <f>AR15/AR19</f>
        <v>5.4545454545454543E-2</v>
      </c>
      <c r="AT15" s="52">
        <v>7</v>
      </c>
      <c r="AU15" s="47">
        <f>AT15/AT19</f>
        <v>6.5420560747663545E-2</v>
      </c>
      <c r="AV15" s="52">
        <v>5</v>
      </c>
      <c r="AW15" s="19">
        <f>AV15/AV19</f>
        <v>7.0422535211267609E-2</v>
      </c>
      <c r="AX15" s="32"/>
      <c r="AY15" s="6"/>
      <c r="AZ15" s="3">
        <v>1</v>
      </c>
      <c r="BA15" s="6">
        <f t="shared" ref="BA15" si="112">AZ15/AZ$19</f>
        <v>4.7619047619047616E-2</v>
      </c>
      <c r="BB15" s="3"/>
      <c r="BC15" s="6">
        <f t="shared" ref="BC15" si="113">BB15/BB$19</f>
        <v>0</v>
      </c>
      <c r="BD15" s="3"/>
      <c r="BE15" s="6">
        <f t="shared" ref="BE15" si="114">BD15/BD$19</f>
        <v>0</v>
      </c>
      <c r="BF15" s="3"/>
      <c r="BG15" s="6">
        <f t="shared" ref="BG15" si="115">BF15/BF$19</f>
        <v>0</v>
      </c>
      <c r="BH15" s="3"/>
      <c r="BI15" s="6">
        <f t="shared" si="6"/>
        <v>0</v>
      </c>
      <c r="BJ15" s="69"/>
      <c r="BK15" s="6"/>
      <c r="BL15" s="69"/>
      <c r="BM15" s="6"/>
      <c r="BN15" s="69"/>
      <c r="BO15" s="47"/>
      <c r="BP15" s="52"/>
      <c r="BQ15" s="47"/>
      <c r="BR15" s="52"/>
      <c r="BS15" s="47"/>
      <c r="BT15" s="52"/>
      <c r="BU15" s="19"/>
      <c r="BV15" s="32">
        <f t="shared" si="9"/>
        <v>1</v>
      </c>
      <c r="BW15" s="6">
        <f t="shared" ref="BW15" si="116">BV15/BV$19</f>
        <v>6.993006993006993E-3</v>
      </c>
      <c r="BX15" s="3">
        <f t="shared" si="10"/>
        <v>4</v>
      </c>
      <c r="BY15" s="6">
        <f t="shared" ref="BY15" si="117">BX15/BX$19</f>
        <v>2.6845637583892617E-2</v>
      </c>
      <c r="BZ15" s="3">
        <f t="shared" si="11"/>
        <v>3</v>
      </c>
      <c r="CA15" s="6">
        <f t="shared" ref="CA15" si="118">BZ15/BZ$19</f>
        <v>1.8292682926829267E-2</v>
      </c>
      <c r="CB15" s="3">
        <f t="shared" si="12"/>
        <v>3</v>
      </c>
      <c r="CC15" s="6">
        <f t="shared" ref="CC15" si="119">CB15/CB$19</f>
        <v>1.8633540372670808E-2</v>
      </c>
      <c r="CD15" s="3">
        <f t="shared" si="13"/>
        <v>3</v>
      </c>
      <c r="CE15" s="6">
        <f t="shared" ref="CE15" si="120">CD15/CD$19</f>
        <v>2.0408163265306121E-2</v>
      </c>
      <c r="CF15" s="3">
        <f t="shared" si="14"/>
        <v>4</v>
      </c>
      <c r="CG15" s="6">
        <f t="shared" si="15"/>
        <v>2.8368794326241134E-2</v>
      </c>
      <c r="CH15" s="69">
        <v>5</v>
      </c>
      <c r="CI15" s="6">
        <f t="shared" si="16"/>
        <v>2.5510204081632654E-2</v>
      </c>
      <c r="CJ15" s="69">
        <v>5</v>
      </c>
      <c r="CK15" s="6">
        <f t="shared" si="17"/>
        <v>2.8735632183908046E-2</v>
      </c>
      <c r="CL15" s="69">
        <v>5</v>
      </c>
      <c r="CM15" s="47">
        <f>CL15/CL19</f>
        <v>3.3557046979865772E-2</v>
      </c>
      <c r="CN15" s="52">
        <v>6</v>
      </c>
      <c r="CO15" s="47">
        <f>CN15/CN19</f>
        <v>4.0816326530612242E-2</v>
      </c>
      <c r="CP15" s="52">
        <v>7</v>
      </c>
      <c r="CQ15" s="47">
        <f>CP15/CP19</f>
        <v>4.9645390070921988E-2</v>
      </c>
      <c r="CR15" s="52">
        <v>5</v>
      </c>
      <c r="CS15" s="19">
        <f>CR15/CR19</f>
        <v>0.05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8"/>
        <v>0</v>
      </c>
      <c r="F16" s="9"/>
      <c r="G16" s="6">
        <f t="shared" ref="G16" si="121">F16/F$19</f>
        <v>0</v>
      </c>
      <c r="H16" s="9"/>
      <c r="I16" s="6">
        <f t="shared" ref="I16" si="122">H16/H$19</f>
        <v>0</v>
      </c>
      <c r="J16" s="9"/>
      <c r="K16" s="6">
        <f t="shared" ref="K16" si="123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>
        <v>1</v>
      </c>
      <c r="AA16" s="6">
        <f t="shared" ref="AA16" si="124">Z16/Z$19</f>
        <v>9.6153846153846159E-3</v>
      </c>
      <c r="AB16" s="3">
        <v>1</v>
      </c>
      <c r="AC16" s="6">
        <f t="shared" ref="AC16" si="125">AB16/AB$19</f>
        <v>8.9285714285714281E-3</v>
      </c>
      <c r="AD16" s="3">
        <v>1</v>
      </c>
      <c r="AE16" s="6">
        <f t="shared" ref="AE16" si="126">AD16/AD$19</f>
        <v>7.874015748031496E-3</v>
      </c>
      <c r="AF16" s="3">
        <v>1</v>
      </c>
      <c r="AG16" s="6">
        <f t="shared" ref="AG16" si="127">AF16/AF$19</f>
        <v>8.0000000000000002E-3</v>
      </c>
      <c r="AH16" s="3">
        <v>1</v>
      </c>
      <c r="AI16" s="6">
        <f t="shared" ref="AI16" si="128">AH16/AH$19</f>
        <v>8.8495575221238937E-3</v>
      </c>
      <c r="AJ16" s="3">
        <v>1</v>
      </c>
      <c r="AK16" s="6">
        <f t="shared" si="3"/>
        <v>8.9285714285714281E-3</v>
      </c>
      <c r="AL16" s="69"/>
      <c r="AM16" s="6"/>
      <c r="AN16" s="69">
        <v>1</v>
      </c>
      <c r="AO16" s="6">
        <f t="shared" si="5"/>
        <v>7.1428571428571426E-3</v>
      </c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29">AZ16/AZ$19</f>
        <v>0</v>
      </c>
      <c r="BB16" s="3"/>
      <c r="BC16" s="6">
        <f t="shared" ref="BC16" si="130">BB16/BB$19</f>
        <v>0</v>
      </c>
      <c r="BD16" s="3"/>
      <c r="BE16" s="6">
        <f t="shared" ref="BE16" si="131">BD16/BD$19</f>
        <v>0</v>
      </c>
      <c r="BF16" s="3"/>
      <c r="BG16" s="6">
        <f t="shared" ref="BG16" si="132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>
        <f t="shared" si="9"/>
        <v>1</v>
      </c>
      <c r="BW16" s="6">
        <f t="shared" ref="BW16" si="133">BV16/BV$19</f>
        <v>6.993006993006993E-3</v>
      </c>
      <c r="BX16" s="3">
        <f t="shared" si="10"/>
        <v>1</v>
      </c>
      <c r="BY16" s="6">
        <f t="shared" ref="BY16" si="134">BX16/BX$19</f>
        <v>6.7114093959731542E-3</v>
      </c>
      <c r="BZ16" s="3">
        <f t="shared" si="11"/>
        <v>1</v>
      </c>
      <c r="CA16" s="6">
        <f t="shared" ref="CA16" si="135">BZ16/BZ$19</f>
        <v>6.0975609756097563E-3</v>
      </c>
      <c r="CB16" s="3">
        <f t="shared" si="12"/>
        <v>1</v>
      </c>
      <c r="CC16" s="6">
        <f t="shared" ref="CC16" si="136">CB16/CB$19</f>
        <v>6.2111801242236021E-3</v>
      </c>
      <c r="CD16" s="3">
        <f t="shared" si="13"/>
        <v>1</v>
      </c>
      <c r="CE16" s="6">
        <f t="shared" ref="CE16" si="137">CD16/CD$19</f>
        <v>6.8027210884353739E-3</v>
      </c>
      <c r="CF16" s="3">
        <f t="shared" si="14"/>
        <v>1</v>
      </c>
      <c r="CG16" s="6">
        <f t="shared" si="15"/>
        <v>7.0921985815602835E-3</v>
      </c>
      <c r="CH16" s="69"/>
      <c r="CI16" s="6"/>
      <c r="CJ16" s="69">
        <v>1</v>
      </c>
      <c r="CK16" s="6">
        <f t="shared" si="17"/>
        <v>5.7471264367816091E-3</v>
      </c>
      <c r="CL16" s="69"/>
      <c r="CM16" s="47"/>
      <c r="CN16" s="52"/>
      <c r="CO16" s="47"/>
      <c r="CP16" s="52"/>
      <c r="CQ16" s="47"/>
      <c r="CR16" s="52"/>
      <c r="CS16" s="19"/>
    </row>
    <row r="17" spans="1:97" ht="47.25" customHeight="1" x14ac:dyDescent="0.25">
      <c r="A17" s="28" t="s">
        <v>6</v>
      </c>
      <c r="B17" s="35">
        <v>18</v>
      </c>
      <c r="C17" s="6">
        <f t="shared" si="18"/>
        <v>0.8571428571428571</v>
      </c>
      <c r="D17" s="9">
        <v>14</v>
      </c>
      <c r="E17" s="6">
        <f t="shared" si="18"/>
        <v>0.875</v>
      </c>
      <c r="F17" s="9">
        <v>16</v>
      </c>
      <c r="G17" s="6">
        <f t="shared" ref="G17" si="138">F17/F$19</f>
        <v>0.94117647058823528</v>
      </c>
      <c r="H17" s="9">
        <v>16</v>
      </c>
      <c r="I17" s="6">
        <f t="shared" ref="I17" si="139">H17/H$19</f>
        <v>0.94117647058823528</v>
      </c>
      <c r="J17" s="9">
        <v>17</v>
      </c>
      <c r="K17" s="6">
        <f t="shared" ref="K17" si="140">J17/J$19</f>
        <v>1</v>
      </c>
      <c r="L17" s="9">
        <v>15</v>
      </c>
      <c r="M17" s="6">
        <f t="shared" si="0"/>
        <v>1</v>
      </c>
      <c r="N17" s="69">
        <v>26</v>
      </c>
      <c r="O17" s="6">
        <f t="shared" si="1"/>
        <v>1</v>
      </c>
      <c r="P17" s="69">
        <v>24</v>
      </c>
      <c r="Q17" s="6">
        <f t="shared" si="2"/>
        <v>1</v>
      </c>
      <c r="R17" s="69">
        <v>26</v>
      </c>
      <c r="S17" s="47">
        <f>R17/R19</f>
        <v>1</v>
      </c>
      <c r="T17" s="52">
        <v>27</v>
      </c>
      <c r="U17" s="47">
        <f>T17/T19</f>
        <v>0.9642857142857143</v>
      </c>
      <c r="V17" s="52">
        <v>25</v>
      </c>
      <c r="W17" s="47">
        <f>V17/V19</f>
        <v>1</v>
      </c>
      <c r="X17" s="52">
        <v>19</v>
      </c>
      <c r="Y17" s="19">
        <f>X17/X19</f>
        <v>0.90476190476190477</v>
      </c>
      <c r="Z17" s="32">
        <v>80</v>
      </c>
      <c r="AA17" s="6">
        <f t="shared" ref="AA17" si="141">Z17/Z$19</f>
        <v>0.76923076923076927</v>
      </c>
      <c r="AB17" s="3">
        <v>86</v>
      </c>
      <c r="AC17" s="6">
        <f t="shared" ref="AC17" si="142">AB17/AB$19</f>
        <v>0.7678571428571429</v>
      </c>
      <c r="AD17" s="3">
        <v>101</v>
      </c>
      <c r="AE17" s="6">
        <f t="shared" ref="AE17" si="143">AD17/AD$19</f>
        <v>0.79527559055118113</v>
      </c>
      <c r="AF17" s="3">
        <v>98</v>
      </c>
      <c r="AG17" s="6">
        <f t="shared" ref="AG17" si="144">AF17/AF$19</f>
        <v>0.78400000000000003</v>
      </c>
      <c r="AH17" s="3">
        <v>87</v>
      </c>
      <c r="AI17" s="6">
        <f t="shared" ref="AI17" si="145">AH17/AH$19</f>
        <v>0.76991150442477874</v>
      </c>
      <c r="AJ17" s="3">
        <v>89</v>
      </c>
      <c r="AK17" s="6">
        <f t="shared" si="3"/>
        <v>0.7946428571428571</v>
      </c>
      <c r="AL17" s="69">
        <v>133</v>
      </c>
      <c r="AM17" s="6">
        <f t="shared" si="4"/>
        <v>0.84713375796178347</v>
      </c>
      <c r="AN17" s="69">
        <v>118</v>
      </c>
      <c r="AO17" s="6">
        <f t="shared" si="5"/>
        <v>0.84285714285714286</v>
      </c>
      <c r="AP17" s="69">
        <v>92</v>
      </c>
      <c r="AQ17" s="47">
        <f>AP17/AP19</f>
        <v>0.8214285714285714</v>
      </c>
      <c r="AR17" s="52">
        <v>90</v>
      </c>
      <c r="AS17" s="47">
        <f>AR17/AR19</f>
        <v>0.81818181818181823</v>
      </c>
      <c r="AT17" s="52">
        <v>86</v>
      </c>
      <c r="AU17" s="47">
        <f>AT17/AT19</f>
        <v>0.80373831775700932</v>
      </c>
      <c r="AV17" s="52">
        <v>53</v>
      </c>
      <c r="AW17" s="19">
        <f>AV17/AV19</f>
        <v>0.74647887323943662</v>
      </c>
      <c r="AX17" s="32">
        <v>15</v>
      </c>
      <c r="AY17" s="6">
        <f t="shared" ref="AY17" si="146">AX17/AX$19</f>
        <v>0.83333333333333337</v>
      </c>
      <c r="AZ17" s="3">
        <v>17</v>
      </c>
      <c r="BA17" s="6">
        <f t="shared" ref="BA17" si="147">AZ17/AZ$19</f>
        <v>0.80952380952380953</v>
      </c>
      <c r="BB17" s="3">
        <v>17</v>
      </c>
      <c r="BC17" s="6">
        <f t="shared" ref="BC17" si="148">BB17/BB$19</f>
        <v>0.85</v>
      </c>
      <c r="BD17" s="3">
        <v>16</v>
      </c>
      <c r="BE17" s="6">
        <f t="shared" ref="BE17" si="149">BD17/BD$19</f>
        <v>0.84210526315789469</v>
      </c>
      <c r="BF17" s="3">
        <v>14</v>
      </c>
      <c r="BG17" s="6">
        <f t="shared" ref="BG17" si="150">BF17/BF$19</f>
        <v>0.82352941176470584</v>
      </c>
      <c r="BH17" s="3">
        <v>12</v>
      </c>
      <c r="BI17" s="6">
        <f t="shared" si="6"/>
        <v>0.8571428571428571</v>
      </c>
      <c r="BJ17" s="69">
        <v>12</v>
      </c>
      <c r="BK17" s="6">
        <f t="shared" si="7"/>
        <v>0.92307692307692313</v>
      </c>
      <c r="BL17" s="69">
        <v>9</v>
      </c>
      <c r="BM17" s="6">
        <f t="shared" si="8"/>
        <v>0.9</v>
      </c>
      <c r="BN17" s="69">
        <v>10</v>
      </c>
      <c r="BO17" s="47">
        <f>BN17/BN19</f>
        <v>0.90909090909090906</v>
      </c>
      <c r="BP17" s="52">
        <v>9</v>
      </c>
      <c r="BQ17" s="47">
        <f>BP17/BP19</f>
        <v>1</v>
      </c>
      <c r="BR17" s="52">
        <v>9</v>
      </c>
      <c r="BS17" s="47">
        <f>BR17/BR19</f>
        <v>1</v>
      </c>
      <c r="BT17" s="52">
        <v>8</v>
      </c>
      <c r="BU17" s="19">
        <f>BT17/BT19</f>
        <v>1</v>
      </c>
      <c r="BV17" s="32">
        <f t="shared" si="9"/>
        <v>113</v>
      </c>
      <c r="BW17" s="6">
        <f t="shared" ref="BW17" si="151">BV17/BV$19</f>
        <v>0.79020979020979021</v>
      </c>
      <c r="BX17" s="3">
        <f t="shared" si="10"/>
        <v>117</v>
      </c>
      <c r="BY17" s="6">
        <f t="shared" ref="BY17" si="152">BX17/BX$19</f>
        <v>0.78523489932885904</v>
      </c>
      <c r="BZ17" s="3">
        <f t="shared" si="11"/>
        <v>134</v>
      </c>
      <c r="CA17" s="6">
        <f t="shared" ref="CA17" si="153">BZ17/BZ$19</f>
        <v>0.81707317073170727</v>
      </c>
      <c r="CB17" s="3">
        <f t="shared" si="12"/>
        <v>130</v>
      </c>
      <c r="CC17" s="6">
        <f t="shared" ref="CC17" si="154">CB17/CB$19</f>
        <v>0.80745341614906829</v>
      </c>
      <c r="CD17" s="3">
        <f t="shared" si="13"/>
        <v>118</v>
      </c>
      <c r="CE17" s="6">
        <f t="shared" ref="CE17" si="155">CD17/CD$19</f>
        <v>0.80272108843537415</v>
      </c>
      <c r="CF17" s="3">
        <f t="shared" si="14"/>
        <v>116</v>
      </c>
      <c r="CG17" s="6">
        <f t="shared" si="15"/>
        <v>0.82269503546099287</v>
      </c>
      <c r="CH17" s="69">
        <v>171</v>
      </c>
      <c r="CI17" s="6">
        <f t="shared" si="16"/>
        <v>0.87244897959183676</v>
      </c>
      <c r="CJ17" s="69">
        <v>151</v>
      </c>
      <c r="CK17" s="6">
        <f t="shared" si="17"/>
        <v>0.86781609195402298</v>
      </c>
      <c r="CL17" s="69">
        <v>128</v>
      </c>
      <c r="CM17" s="47">
        <f>CL17/CL19</f>
        <v>0.85906040268456374</v>
      </c>
      <c r="CN17" s="52">
        <v>126</v>
      </c>
      <c r="CO17" s="47">
        <f>CN17/CN19</f>
        <v>0.8571428571428571</v>
      </c>
      <c r="CP17" s="52">
        <v>120</v>
      </c>
      <c r="CQ17" s="47">
        <f>CP17/CP19</f>
        <v>0.85106382978723405</v>
      </c>
      <c r="CR17" s="52">
        <v>80</v>
      </c>
      <c r="CS17" s="19">
        <f>CR17/CR19</f>
        <v>0.8</v>
      </c>
    </row>
    <row r="18" spans="1:97" ht="47.25" customHeight="1" thickBot="1" x14ac:dyDescent="0.3">
      <c r="A18" s="29" t="s">
        <v>7</v>
      </c>
      <c r="B18" s="36">
        <v>1</v>
      </c>
      <c r="C18" s="7">
        <f t="shared" si="18"/>
        <v>4.7619047619047616E-2</v>
      </c>
      <c r="D18" s="10"/>
      <c r="E18" s="7">
        <f t="shared" si="18"/>
        <v>0</v>
      </c>
      <c r="F18" s="10"/>
      <c r="G18" s="7">
        <f t="shared" ref="G18" si="156">F18/F$19</f>
        <v>0</v>
      </c>
      <c r="H18" s="10"/>
      <c r="I18" s="7">
        <f t="shared" ref="I18" si="157">H18/H$19</f>
        <v>0</v>
      </c>
      <c r="J18" s="10"/>
      <c r="K18" s="7">
        <f t="shared" ref="K18" si="158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>
        <v>6</v>
      </c>
      <c r="AA18" s="7">
        <f t="shared" ref="AA18" si="159">Z18/Z$19</f>
        <v>5.7692307692307696E-2</v>
      </c>
      <c r="AB18" s="4">
        <v>2</v>
      </c>
      <c r="AC18" s="7">
        <f t="shared" ref="AC18" si="160">AB18/AB$19</f>
        <v>1.7857142857142856E-2</v>
      </c>
      <c r="AD18" s="4">
        <v>2</v>
      </c>
      <c r="AE18" s="7">
        <f t="shared" ref="AE18" si="161">AD18/AD$19</f>
        <v>1.5748031496062992E-2</v>
      </c>
      <c r="AF18" s="4">
        <v>2</v>
      </c>
      <c r="AG18" s="7">
        <f t="shared" ref="AG18" si="162">AF18/AF$19</f>
        <v>1.6E-2</v>
      </c>
      <c r="AH18" s="4">
        <v>2</v>
      </c>
      <c r="AI18" s="7">
        <f t="shared" ref="AI18" si="163">AH18/AH$19</f>
        <v>1.7699115044247787E-2</v>
      </c>
      <c r="AJ18" s="4">
        <v>2</v>
      </c>
      <c r="AK18" s="7">
        <f t="shared" si="3"/>
        <v>1.7857142857142856E-2</v>
      </c>
      <c r="AL18" s="68">
        <v>2</v>
      </c>
      <c r="AM18" s="7">
        <f t="shared" si="4"/>
        <v>1.2738853503184714E-2</v>
      </c>
      <c r="AN18" s="68"/>
      <c r="AO18" s="7"/>
      <c r="AP18" s="68"/>
      <c r="AQ18" s="46"/>
      <c r="AR18" s="50"/>
      <c r="AS18" s="72"/>
      <c r="AT18" s="50"/>
      <c r="AU18" s="72"/>
      <c r="AV18" s="50">
        <v>1</v>
      </c>
      <c r="AW18" s="56">
        <f>AV18/AV19</f>
        <v>1.4084507042253521E-2</v>
      </c>
      <c r="AX18" s="33"/>
      <c r="AY18" s="7"/>
      <c r="AZ18" s="4"/>
      <c r="BA18" s="7">
        <f t="shared" ref="BA18" si="164">AZ18/AZ$19</f>
        <v>0</v>
      </c>
      <c r="BB18" s="4"/>
      <c r="BC18" s="7">
        <f t="shared" ref="BC18" si="165">BB18/BB$19</f>
        <v>0</v>
      </c>
      <c r="BD18" s="4"/>
      <c r="BE18" s="7">
        <f t="shared" ref="BE18" si="166">BD18/BD$19</f>
        <v>0</v>
      </c>
      <c r="BF18" s="4"/>
      <c r="BG18" s="7">
        <f t="shared" ref="BG18" si="167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>
        <f t="shared" si="9"/>
        <v>7</v>
      </c>
      <c r="BW18" s="7">
        <f t="shared" ref="BW18" si="168">BV18/BV$19</f>
        <v>4.8951048951048952E-2</v>
      </c>
      <c r="BX18" s="4">
        <f t="shared" si="10"/>
        <v>2</v>
      </c>
      <c r="BY18" s="7">
        <f t="shared" ref="BY18" si="169">BX18/BX$19</f>
        <v>1.3422818791946308E-2</v>
      </c>
      <c r="BZ18" s="4">
        <f t="shared" si="11"/>
        <v>2</v>
      </c>
      <c r="CA18" s="7">
        <f t="shared" ref="CA18" si="170">BZ18/BZ$19</f>
        <v>1.2195121951219513E-2</v>
      </c>
      <c r="CB18" s="4">
        <f t="shared" si="12"/>
        <v>2</v>
      </c>
      <c r="CC18" s="7">
        <f t="shared" ref="CC18" si="171">CB18/CB$19</f>
        <v>1.2422360248447204E-2</v>
      </c>
      <c r="CD18" s="4">
        <f t="shared" si="13"/>
        <v>2</v>
      </c>
      <c r="CE18" s="7">
        <f t="shared" ref="CE18" si="172">CD18/CD$19</f>
        <v>1.3605442176870748E-2</v>
      </c>
      <c r="CF18" s="4">
        <f t="shared" si="14"/>
        <v>2</v>
      </c>
      <c r="CG18" s="7">
        <f t="shared" si="15"/>
        <v>1.4184397163120567E-2</v>
      </c>
      <c r="CH18" s="68">
        <v>2</v>
      </c>
      <c r="CI18" s="7">
        <f t="shared" si="16"/>
        <v>1.020408163265306E-2</v>
      </c>
      <c r="CJ18" s="68"/>
      <c r="CK18" s="7"/>
      <c r="CL18" s="68"/>
      <c r="CM18" s="46"/>
      <c r="CN18" s="50"/>
      <c r="CO18" s="72"/>
      <c r="CP18" s="50"/>
      <c r="CQ18" s="72"/>
      <c r="CR18" s="50">
        <v>1</v>
      </c>
      <c r="CS18" s="56">
        <f>CR18/CR19</f>
        <v>0.01</v>
      </c>
    </row>
    <row r="19" spans="1:97" ht="47.25" customHeight="1" thickTop="1" thickBot="1" x14ac:dyDescent="0.3">
      <c r="A19" s="31" t="s">
        <v>8</v>
      </c>
      <c r="B19" s="42">
        <f>SUM(B11:B18)</f>
        <v>21</v>
      </c>
      <c r="C19" s="43"/>
      <c r="D19" s="43">
        <f t="shared" ref="D19:CD19" si="173">SUM(D11:D18)</f>
        <v>16</v>
      </c>
      <c r="E19" s="43"/>
      <c r="F19" s="43">
        <f t="shared" si="173"/>
        <v>17</v>
      </c>
      <c r="G19" s="43"/>
      <c r="H19" s="43">
        <f t="shared" si="173"/>
        <v>17</v>
      </c>
      <c r="I19" s="43"/>
      <c r="J19" s="43">
        <f t="shared" si="173"/>
        <v>17</v>
      </c>
      <c r="K19" s="43"/>
      <c r="L19" s="43">
        <f>SUM(L11:L18)</f>
        <v>15</v>
      </c>
      <c r="M19" s="63"/>
      <c r="N19" s="48">
        <f>SUM(N11:N18)</f>
        <v>26</v>
      </c>
      <c r="O19" s="48"/>
      <c r="P19" s="48">
        <f>SUM(P11:P18)</f>
        <v>24</v>
      </c>
      <c r="Q19" s="48"/>
      <c r="R19" s="66">
        <f>SUM(R11:R18)</f>
        <v>26</v>
      </c>
      <c r="S19" s="43"/>
      <c r="T19" s="54">
        <f>SUM(T11:T18)</f>
        <v>28</v>
      </c>
      <c r="U19" s="77"/>
      <c r="V19" s="54">
        <f>SUM(V11:V18)</f>
        <v>25</v>
      </c>
      <c r="W19" s="77"/>
      <c r="X19" s="54">
        <f>SUM(X11:X18)</f>
        <v>21</v>
      </c>
      <c r="Y19" s="65"/>
      <c r="Z19" s="42">
        <f t="shared" si="173"/>
        <v>104</v>
      </c>
      <c r="AA19" s="43"/>
      <c r="AB19" s="43">
        <f t="shared" si="173"/>
        <v>112</v>
      </c>
      <c r="AC19" s="43"/>
      <c r="AD19" s="43">
        <f t="shared" si="173"/>
        <v>127</v>
      </c>
      <c r="AE19" s="43"/>
      <c r="AF19" s="43">
        <f t="shared" si="173"/>
        <v>125</v>
      </c>
      <c r="AG19" s="43"/>
      <c r="AH19" s="43">
        <f t="shared" si="173"/>
        <v>113</v>
      </c>
      <c r="AI19" s="43"/>
      <c r="AJ19" s="43">
        <f>SUM(AJ11:AJ18)</f>
        <v>112</v>
      </c>
      <c r="AK19" s="63"/>
      <c r="AL19" s="48">
        <f>SUM(AL11:AL18)</f>
        <v>157</v>
      </c>
      <c r="AM19" s="48"/>
      <c r="AN19" s="48">
        <f>SUM(AN11:AN18)</f>
        <v>140</v>
      </c>
      <c r="AO19" s="48"/>
      <c r="AP19" s="66">
        <f>SUM(AP11:AP18)</f>
        <v>112</v>
      </c>
      <c r="AQ19" s="43"/>
      <c r="AR19" s="54">
        <f>SUM(AR11:AR18)</f>
        <v>110</v>
      </c>
      <c r="AS19" s="77"/>
      <c r="AT19" s="54">
        <f>SUM(AT11:AT18)</f>
        <v>107</v>
      </c>
      <c r="AU19" s="77"/>
      <c r="AV19" s="54">
        <f>SUM(AV11:AV18)</f>
        <v>71</v>
      </c>
      <c r="AW19" s="65"/>
      <c r="AX19" s="42">
        <f t="shared" si="173"/>
        <v>18</v>
      </c>
      <c r="AY19" s="43"/>
      <c r="AZ19" s="43">
        <f t="shared" si="173"/>
        <v>21</v>
      </c>
      <c r="BA19" s="43"/>
      <c r="BB19" s="43">
        <f t="shared" si="173"/>
        <v>20</v>
      </c>
      <c r="BC19" s="43"/>
      <c r="BD19" s="43">
        <f t="shared" si="173"/>
        <v>19</v>
      </c>
      <c r="BE19" s="43"/>
      <c r="BF19" s="43">
        <f t="shared" si="173"/>
        <v>17</v>
      </c>
      <c r="BG19" s="43"/>
      <c r="BH19" s="43">
        <f>SUM(BH11:BH18)</f>
        <v>14</v>
      </c>
      <c r="BI19" s="63"/>
      <c r="BJ19" s="48">
        <f>SUM(BJ11:BJ18)</f>
        <v>13</v>
      </c>
      <c r="BK19" s="48"/>
      <c r="BL19" s="48">
        <f>SUM(BL11:BL18)</f>
        <v>10</v>
      </c>
      <c r="BM19" s="48"/>
      <c r="BN19" s="66">
        <f>SUM(BN11:BN18)</f>
        <v>11</v>
      </c>
      <c r="BO19" s="43"/>
      <c r="BP19" s="54">
        <f>SUM(BP11:BP18)</f>
        <v>9</v>
      </c>
      <c r="BQ19" s="77"/>
      <c r="BR19" s="54">
        <f>SUM(BR11:BR18)</f>
        <v>9</v>
      </c>
      <c r="BS19" s="77"/>
      <c r="BT19" s="54">
        <f>SUM(BT11:BT18)</f>
        <v>8</v>
      </c>
      <c r="BU19" s="65"/>
      <c r="BV19" s="42">
        <f t="shared" si="173"/>
        <v>143</v>
      </c>
      <c r="BW19" s="43"/>
      <c r="BX19" s="43">
        <f t="shared" si="173"/>
        <v>149</v>
      </c>
      <c r="BY19" s="43"/>
      <c r="BZ19" s="43">
        <f t="shared" si="173"/>
        <v>164</v>
      </c>
      <c r="CA19" s="43"/>
      <c r="CB19" s="43">
        <f t="shared" si="173"/>
        <v>161</v>
      </c>
      <c r="CC19" s="43"/>
      <c r="CD19" s="43">
        <f t="shared" si="173"/>
        <v>147</v>
      </c>
      <c r="CE19" s="43"/>
      <c r="CF19" s="43">
        <f t="shared" ref="CF19" si="174">SUM(CF11:CF18)</f>
        <v>141</v>
      </c>
      <c r="CG19" s="63"/>
      <c r="CH19" s="48">
        <f>SUM(CH11:CH18)</f>
        <v>196</v>
      </c>
      <c r="CI19" s="48"/>
      <c r="CJ19" s="48">
        <f>SUM(CJ11:CJ18)</f>
        <v>174</v>
      </c>
      <c r="CK19" s="48"/>
      <c r="CL19" s="66">
        <f>SUM(CL11:CL18)</f>
        <v>149</v>
      </c>
      <c r="CM19" s="43"/>
      <c r="CN19" s="54">
        <f>SUM(CN11:CN18)</f>
        <v>147</v>
      </c>
      <c r="CO19" s="77"/>
      <c r="CP19" s="54">
        <f>SUM(CP11:CP18)</f>
        <v>141</v>
      </c>
      <c r="CQ19" s="77"/>
      <c r="CR19" s="54">
        <f>SUM(CR11:CR18)</f>
        <v>100</v>
      </c>
      <c r="CS19" s="65"/>
    </row>
    <row r="20" spans="1:97" ht="17.25" customHeight="1" x14ac:dyDescent="0.25">
      <c r="A20" s="94" t="s">
        <v>38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</row>
  </sheetData>
  <mergeCells count="56">
    <mergeCell ref="BV7:CS7"/>
    <mergeCell ref="BV8:BW8"/>
    <mergeCell ref="BX8:BY8"/>
    <mergeCell ref="BZ8:CA8"/>
    <mergeCell ref="CB8:CC8"/>
    <mergeCell ref="CD8:CE8"/>
    <mergeCell ref="CF8:CG8"/>
    <mergeCell ref="CL8:CM8"/>
    <mergeCell ref="CR8:CS8"/>
    <mergeCell ref="CH8:CI8"/>
    <mergeCell ref="CJ8:CK8"/>
    <mergeCell ref="CN8:CO8"/>
    <mergeCell ref="CP8:CQ8"/>
    <mergeCell ref="Z7:AW7"/>
    <mergeCell ref="AX7:BU7"/>
    <mergeCell ref="Z8:AA8"/>
    <mergeCell ref="BH8:BI8"/>
    <mergeCell ref="AD8:AE8"/>
    <mergeCell ref="AB8:AC8"/>
    <mergeCell ref="BT8:BU8"/>
    <mergeCell ref="BN8:BO8"/>
    <mergeCell ref="BB8:BC8"/>
    <mergeCell ref="AZ8:BA8"/>
    <mergeCell ref="AX8:AY8"/>
    <mergeCell ref="BL8:BM8"/>
    <mergeCell ref="BP8:BQ8"/>
    <mergeCell ref="AT8:AU8"/>
    <mergeCell ref="BR8:BS8"/>
    <mergeCell ref="A20:CS20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AJ8:AK8"/>
    <mergeCell ref="AH8:AI8"/>
    <mergeCell ref="AF8:AG8"/>
    <mergeCell ref="A6:CS6"/>
    <mergeCell ref="BF8:BG8"/>
    <mergeCell ref="BD8:BE8"/>
    <mergeCell ref="N8:O8"/>
    <mergeCell ref="P8:Q8"/>
    <mergeCell ref="AL8:AM8"/>
    <mergeCell ref="AN8:AO8"/>
    <mergeCell ref="BJ8:BK8"/>
    <mergeCell ref="R8:S8"/>
    <mergeCell ref="X8:Y8"/>
    <mergeCell ref="AP8:AQ8"/>
    <mergeCell ref="AV8:AW8"/>
    <mergeCell ref="T8:U8"/>
    <mergeCell ref="AR8:AS8"/>
    <mergeCell ref="V8:W8"/>
  </mergeCells>
  <printOptions horizontalCentered="1"/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22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1</v>
      </c>
      <c r="C9" s="8">
        <f>B9/B$19</f>
        <v>0.2</v>
      </c>
      <c r="D9" s="11">
        <v>1</v>
      </c>
      <c r="E9" s="8">
        <f>D9/D$19</f>
        <v>0.2</v>
      </c>
      <c r="F9" s="11">
        <v>1</v>
      </c>
      <c r="G9" s="8">
        <f>F9/F$19</f>
        <v>0.25</v>
      </c>
      <c r="H9" s="11">
        <v>2</v>
      </c>
      <c r="I9" s="8">
        <f>H9/H$19</f>
        <v>0.4</v>
      </c>
      <c r="J9" s="11">
        <v>2</v>
      </c>
      <c r="K9" s="8">
        <f>J9/J$19</f>
        <v>0.5</v>
      </c>
      <c r="L9" s="11">
        <v>1</v>
      </c>
      <c r="M9" s="8">
        <f t="shared" ref="M9:M18" si="0">L9/L$19</f>
        <v>0.33333333333333331</v>
      </c>
      <c r="N9" s="67">
        <v>1</v>
      </c>
      <c r="O9" s="8">
        <f t="shared" ref="O9:O17" si="1">N9/N$19</f>
        <v>0.33333333333333331</v>
      </c>
      <c r="P9" s="67">
        <v>1</v>
      </c>
      <c r="Q9" s="8">
        <f t="shared" ref="Q9:Q17" si="2">P9/P$19</f>
        <v>0.2</v>
      </c>
      <c r="R9" s="67">
        <v>3</v>
      </c>
      <c r="S9" s="45">
        <f>R9/R19</f>
        <v>0.42857142857142855</v>
      </c>
      <c r="T9" s="49">
        <v>3</v>
      </c>
      <c r="U9" s="73">
        <f>T9/T19</f>
        <v>0.375</v>
      </c>
      <c r="V9" s="49">
        <v>2</v>
      </c>
      <c r="W9" s="73">
        <f>V9/V19</f>
        <v>0.33333333333333331</v>
      </c>
      <c r="X9" s="49">
        <v>2</v>
      </c>
      <c r="Y9" s="55">
        <f>X9/X19</f>
        <v>0.25</v>
      </c>
      <c r="Z9" s="34">
        <v>3</v>
      </c>
      <c r="AA9" s="8">
        <f>Z9/Z$19</f>
        <v>0.33333333333333331</v>
      </c>
      <c r="AB9" s="5">
        <v>6</v>
      </c>
      <c r="AC9" s="8">
        <f>AB9/AB$19</f>
        <v>0.35294117647058826</v>
      </c>
      <c r="AD9" s="5">
        <v>5</v>
      </c>
      <c r="AE9" s="8">
        <f>AD9/AD$19</f>
        <v>0.33333333333333331</v>
      </c>
      <c r="AF9" s="5">
        <v>5</v>
      </c>
      <c r="AG9" s="8">
        <f>AF9/AF$19</f>
        <v>0.33333333333333331</v>
      </c>
      <c r="AH9" s="5">
        <v>5</v>
      </c>
      <c r="AI9" s="8">
        <f>AH9/AH$19</f>
        <v>0.29411764705882354</v>
      </c>
      <c r="AJ9" s="5">
        <v>6</v>
      </c>
      <c r="AK9" s="8">
        <f t="shared" ref="AK9:AK18" si="3">AJ9/AJ$19</f>
        <v>0.33333333333333331</v>
      </c>
      <c r="AL9" s="67">
        <v>5</v>
      </c>
      <c r="AM9" s="8">
        <f t="shared" ref="AM9:AM17" si="4">AL9/AL$19</f>
        <v>0.33333333333333331</v>
      </c>
      <c r="AN9" s="67">
        <v>8</v>
      </c>
      <c r="AO9" s="8">
        <f t="shared" ref="AO9:AO17" si="5">AN9/AN$19</f>
        <v>0.47058823529411764</v>
      </c>
      <c r="AP9" s="67">
        <v>6</v>
      </c>
      <c r="AQ9" s="45">
        <f>AP9/AP19</f>
        <v>0.42857142857142855</v>
      </c>
      <c r="AR9" s="49">
        <v>7</v>
      </c>
      <c r="AS9" s="73">
        <f>AR9/AR19</f>
        <v>0.53846153846153844</v>
      </c>
      <c r="AT9" s="49">
        <v>8</v>
      </c>
      <c r="AU9" s="73">
        <f>AT9/AT19</f>
        <v>0.38095238095238093</v>
      </c>
      <c r="AV9" s="49">
        <v>7</v>
      </c>
      <c r="AW9" s="55">
        <f>AV9/AV19</f>
        <v>0.41176470588235292</v>
      </c>
      <c r="AX9" s="34">
        <v>2</v>
      </c>
      <c r="AY9" s="8">
        <f>AX9/AX$19</f>
        <v>5.5555555555555552E-2</v>
      </c>
      <c r="AZ9" s="5">
        <v>4</v>
      </c>
      <c r="BA9" s="8">
        <f>AZ9/AZ$19</f>
        <v>0.11764705882352941</v>
      </c>
      <c r="BB9" s="5">
        <v>5</v>
      </c>
      <c r="BC9" s="8">
        <f>BB9/BB$19</f>
        <v>0.15625</v>
      </c>
      <c r="BD9" s="5">
        <v>4</v>
      </c>
      <c r="BE9" s="8">
        <f>BD9/BD$19</f>
        <v>0.14285714285714285</v>
      </c>
      <c r="BF9" s="5">
        <v>3</v>
      </c>
      <c r="BG9" s="8">
        <f>BF9/BF$19</f>
        <v>0.13636363636363635</v>
      </c>
      <c r="BH9" s="5">
        <v>3</v>
      </c>
      <c r="BI9" s="8">
        <f t="shared" ref="BI9:BI18" si="6">BH9/BH$19</f>
        <v>0.14285714285714285</v>
      </c>
      <c r="BJ9" s="67">
        <v>2</v>
      </c>
      <c r="BK9" s="8">
        <f t="shared" ref="BK9:BK17" si="7">BJ9/BJ$19</f>
        <v>0.1</v>
      </c>
      <c r="BL9" s="67">
        <v>1</v>
      </c>
      <c r="BM9" s="8">
        <f t="shared" ref="BM9:BM17" si="8">BL9/BL$19</f>
        <v>6.6666666666666666E-2</v>
      </c>
      <c r="BN9" s="67">
        <v>2</v>
      </c>
      <c r="BO9" s="45">
        <f>BN9/BN19</f>
        <v>0.14285714285714285</v>
      </c>
      <c r="BP9" s="49">
        <v>3</v>
      </c>
      <c r="BQ9" s="73">
        <f>BP9/BP19</f>
        <v>0.1875</v>
      </c>
      <c r="BR9" s="49">
        <v>2</v>
      </c>
      <c r="BS9" s="73">
        <f>BR9/BR19</f>
        <v>0.22222222222222221</v>
      </c>
      <c r="BT9" s="49">
        <v>2</v>
      </c>
      <c r="BU9" s="55">
        <f>BT9/BT19</f>
        <v>0.25</v>
      </c>
      <c r="BV9" s="34">
        <f t="shared" ref="BV9:BV17" si="9">B9+Z9+AX9</f>
        <v>6</v>
      </c>
      <c r="BW9" s="8">
        <f>BV9/BV$19</f>
        <v>0.12</v>
      </c>
      <c r="BX9" s="5">
        <f t="shared" ref="BX9:BX18" si="10">D9+AB9+AZ9</f>
        <v>11</v>
      </c>
      <c r="BY9" s="8">
        <f>BX9/BX$19</f>
        <v>0.19642857142857142</v>
      </c>
      <c r="BZ9" s="5">
        <f t="shared" ref="BZ9:BZ18" si="11">F9+AD9+BB9</f>
        <v>11</v>
      </c>
      <c r="CA9" s="8">
        <f>BZ9/BZ$19</f>
        <v>0.21568627450980393</v>
      </c>
      <c r="CB9" s="5">
        <f t="shared" ref="CB9:CB18" si="12">H9+AF9+BD9</f>
        <v>11</v>
      </c>
      <c r="CC9" s="8">
        <f>CB9/CB$19</f>
        <v>0.22916666666666666</v>
      </c>
      <c r="CD9" s="5">
        <f t="shared" ref="CD9:CD18" si="13">J9+AH9+BF9</f>
        <v>10</v>
      </c>
      <c r="CE9" s="8">
        <f>CD9/CD$19</f>
        <v>0.23255813953488372</v>
      </c>
      <c r="CF9" s="5">
        <f t="shared" ref="CF9:CF18" si="14">L9+AJ9+BH9</f>
        <v>10</v>
      </c>
      <c r="CG9" s="8">
        <f t="shared" ref="CG9:CG18" si="15">CF9/CF$19</f>
        <v>0.23809523809523808</v>
      </c>
      <c r="CH9" s="67">
        <v>8</v>
      </c>
      <c r="CI9" s="8">
        <f t="shared" ref="CI9:CI17" si="16">CH9/CH$19</f>
        <v>0.21052631578947367</v>
      </c>
      <c r="CJ9" s="67">
        <v>10</v>
      </c>
      <c r="CK9" s="8">
        <f t="shared" ref="CK9:CK17" si="17">CJ9/CJ$19</f>
        <v>0.27027027027027029</v>
      </c>
      <c r="CL9" s="67">
        <v>11</v>
      </c>
      <c r="CM9" s="45">
        <f>CL9/CL19</f>
        <v>0.31428571428571428</v>
      </c>
      <c r="CN9" s="49">
        <v>13</v>
      </c>
      <c r="CO9" s="73">
        <f>CN9/CN19</f>
        <v>0.35135135135135137</v>
      </c>
      <c r="CP9" s="49">
        <v>12</v>
      </c>
      <c r="CQ9" s="73">
        <f>CP9/CP19</f>
        <v>0.33333333333333331</v>
      </c>
      <c r="CR9" s="49">
        <v>11</v>
      </c>
      <c r="CS9" s="55">
        <f>CR9/CR19</f>
        <v>0.33333333333333331</v>
      </c>
    </row>
    <row r="10" spans="1:97" ht="47.25" customHeight="1" thickBot="1" x14ac:dyDescent="0.3">
      <c r="A10" s="29" t="s">
        <v>10</v>
      </c>
      <c r="B10" s="36">
        <v>4</v>
      </c>
      <c r="C10" s="7">
        <f t="shared" ref="C10:E18" si="18">B10/B$19</f>
        <v>0.8</v>
      </c>
      <c r="D10" s="10">
        <v>4</v>
      </c>
      <c r="E10" s="7">
        <f t="shared" si="18"/>
        <v>0.8</v>
      </c>
      <c r="F10" s="10">
        <v>3</v>
      </c>
      <c r="G10" s="7">
        <f t="shared" ref="G10" si="19">F10/F$19</f>
        <v>0.75</v>
      </c>
      <c r="H10" s="10">
        <v>3</v>
      </c>
      <c r="I10" s="7">
        <f t="shared" ref="I10" si="20">H10/H$19</f>
        <v>0.6</v>
      </c>
      <c r="J10" s="10">
        <v>2</v>
      </c>
      <c r="K10" s="7">
        <f t="shared" ref="K10" si="21">J10/J$19</f>
        <v>0.5</v>
      </c>
      <c r="L10" s="10">
        <v>2</v>
      </c>
      <c r="M10" s="7">
        <f t="shared" si="0"/>
        <v>0.66666666666666663</v>
      </c>
      <c r="N10" s="68">
        <v>2</v>
      </c>
      <c r="O10" s="7">
        <f t="shared" si="1"/>
        <v>0.66666666666666663</v>
      </c>
      <c r="P10" s="68">
        <v>4</v>
      </c>
      <c r="Q10" s="7">
        <f t="shared" si="2"/>
        <v>0.8</v>
      </c>
      <c r="R10" s="68">
        <v>4</v>
      </c>
      <c r="S10" s="46">
        <f>R10/R19</f>
        <v>0.5714285714285714</v>
      </c>
      <c r="T10" s="50">
        <v>5</v>
      </c>
      <c r="U10" s="72">
        <f>T10/T19</f>
        <v>0.625</v>
      </c>
      <c r="V10" s="50">
        <v>4</v>
      </c>
      <c r="W10" s="72">
        <f>V10/V19</f>
        <v>0.66666666666666663</v>
      </c>
      <c r="X10" s="50">
        <v>6</v>
      </c>
      <c r="Y10" s="56">
        <f>X10/X19</f>
        <v>0.75</v>
      </c>
      <c r="Z10" s="33">
        <v>6</v>
      </c>
      <c r="AA10" s="7">
        <f t="shared" ref="AA10" si="22">Z10/Z$19</f>
        <v>0.66666666666666663</v>
      </c>
      <c r="AB10" s="4">
        <v>11</v>
      </c>
      <c r="AC10" s="7">
        <f t="shared" ref="AC10" si="23">AB10/AB$19</f>
        <v>0.6470588235294118</v>
      </c>
      <c r="AD10" s="4">
        <v>10</v>
      </c>
      <c r="AE10" s="7">
        <f t="shared" ref="AE10" si="24">AD10/AD$19</f>
        <v>0.66666666666666663</v>
      </c>
      <c r="AF10" s="4">
        <v>10</v>
      </c>
      <c r="AG10" s="7">
        <f t="shared" ref="AG10" si="25">AF10/AF$19</f>
        <v>0.66666666666666663</v>
      </c>
      <c r="AH10" s="4">
        <v>12</v>
      </c>
      <c r="AI10" s="7">
        <f t="shared" ref="AI10" si="26">AH10/AH$19</f>
        <v>0.70588235294117652</v>
      </c>
      <c r="AJ10" s="4">
        <v>12</v>
      </c>
      <c r="AK10" s="7">
        <f t="shared" si="3"/>
        <v>0.66666666666666663</v>
      </c>
      <c r="AL10" s="68">
        <v>10</v>
      </c>
      <c r="AM10" s="7">
        <f t="shared" si="4"/>
        <v>0.66666666666666663</v>
      </c>
      <c r="AN10" s="68">
        <v>9</v>
      </c>
      <c r="AO10" s="7">
        <f t="shared" si="5"/>
        <v>0.52941176470588236</v>
      </c>
      <c r="AP10" s="68">
        <v>8</v>
      </c>
      <c r="AQ10" s="46">
        <f>AP10/AP19</f>
        <v>0.5714285714285714</v>
      </c>
      <c r="AR10" s="50">
        <v>6</v>
      </c>
      <c r="AS10" s="72">
        <f>AR10/AR19</f>
        <v>0.46153846153846156</v>
      </c>
      <c r="AT10" s="50">
        <v>13</v>
      </c>
      <c r="AU10" s="72">
        <f>AT10/AT19</f>
        <v>0.61904761904761907</v>
      </c>
      <c r="AV10" s="50">
        <v>10</v>
      </c>
      <c r="AW10" s="56">
        <f>AV10/AV19</f>
        <v>0.58823529411764708</v>
      </c>
      <c r="AX10" s="33">
        <v>34</v>
      </c>
      <c r="AY10" s="7">
        <f t="shared" ref="AY10" si="27">AX10/AX$19</f>
        <v>0.94444444444444442</v>
      </c>
      <c r="AZ10" s="4">
        <v>30</v>
      </c>
      <c r="BA10" s="7">
        <f t="shared" ref="BA10" si="28">AZ10/AZ$19</f>
        <v>0.88235294117647056</v>
      </c>
      <c r="BB10" s="4">
        <v>27</v>
      </c>
      <c r="BC10" s="7">
        <f t="shared" ref="BC10" si="29">BB10/BB$19</f>
        <v>0.84375</v>
      </c>
      <c r="BD10" s="4">
        <v>24</v>
      </c>
      <c r="BE10" s="7">
        <f t="shared" ref="BE10" si="30">BD10/BD$19</f>
        <v>0.8571428571428571</v>
      </c>
      <c r="BF10" s="4">
        <v>19</v>
      </c>
      <c r="BG10" s="7">
        <f t="shared" ref="BG10" si="31">BF10/BF$19</f>
        <v>0.86363636363636365</v>
      </c>
      <c r="BH10" s="4">
        <v>18</v>
      </c>
      <c r="BI10" s="7">
        <f t="shared" si="6"/>
        <v>0.8571428571428571</v>
      </c>
      <c r="BJ10" s="68">
        <v>18</v>
      </c>
      <c r="BK10" s="7">
        <f t="shared" si="7"/>
        <v>0.9</v>
      </c>
      <c r="BL10" s="68">
        <v>14</v>
      </c>
      <c r="BM10" s="7">
        <f t="shared" si="8"/>
        <v>0.93333333333333335</v>
      </c>
      <c r="BN10" s="68">
        <v>12</v>
      </c>
      <c r="BO10" s="46">
        <f>BN10/BN19</f>
        <v>0.8571428571428571</v>
      </c>
      <c r="BP10" s="50">
        <v>13</v>
      </c>
      <c r="BQ10" s="72">
        <f>BP10/BP19</f>
        <v>0.8125</v>
      </c>
      <c r="BR10" s="50">
        <v>7</v>
      </c>
      <c r="BS10" s="72">
        <f>BR10/BR19</f>
        <v>0.77777777777777779</v>
      </c>
      <c r="BT10" s="50">
        <v>6</v>
      </c>
      <c r="BU10" s="56">
        <f>BT10/BT19</f>
        <v>0.75</v>
      </c>
      <c r="BV10" s="33">
        <f t="shared" si="9"/>
        <v>44</v>
      </c>
      <c r="BW10" s="7">
        <f t="shared" ref="BW10" si="32">BV10/BV$19</f>
        <v>0.88</v>
      </c>
      <c r="BX10" s="4">
        <f t="shared" si="10"/>
        <v>45</v>
      </c>
      <c r="BY10" s="7">
        <f t="shared" ref="BY10" si="33">BX10/BX$19</f>
        <v>0.8035714285714286</v>
      </c>
      <c r="BZ10" s="4">
        <f t="shared" si="11"/>
        <v>40</v>
      </c>
      <c r="CA10" s="7">
        <f t="shared" ref="CA10" si="34">BZ10/BZ$19</f>
        <v>0.78431372549019607</v>
      </c>
      <c r="CB10" s="4">
        <f t="shared" si="12"/>
        <v>37</v>
      </c>
      <c r="CC10" s="7">
        <f t="shared" ref="CC10" si="35">CB10/CB$19</f>
        <v>0.77083333333333337</v>
      </c>
      <c r="CD10" s="4">
        <f t="shared" si="13"/>
        <v>33</v>
      </c>
      <c r="CE10" s="7">
        <f t="shared" ref="CE10" si="36">CD10/CD$19</f>
        <v>0.76744186046511631</v>
      </c>
      <c r="CF10" s="4">
        <f t="shared" si="14"/>
        <v>32</v>
      </c>
      <c r="CG10" s="7">
        <f t="shared" si="15"/>
        <v>0.76190476190476186</v>
      </c>
      <c r="CH10" s="68">
        <v>30</v>
      </c>
      <c r="CI10" s="7">
        <f t="shared" si="16"/>
        <v>0.78947368421052633</v>
      </c>
      <c r="CJ10" s="68">
        <v>27</v>
      </c>
      <c r="CK10" s="7">
        <f t="shared" si="17"/>
        <v>0.72972972972972971</v>
      </c>
      <c r="CL10" s="68">
        <v>24</v>
      </c>
      <c r="CM10" s="46">
        <f>CL10/CL19</f>
        <v>0.68571428571428572</v>
      </c>
      <c r="CN10" s="50">
        <v>24</v>
      </c>
      <c r="CO10" s="72">
        <f>CN10/CN19</f>
        <v>0.64864864864864868</v>
      </c>
      <c r="CP10" s="50">
        <v>24</v>
      </c>
      <c r="CQ10" s="72">
        <f>CP10/CP19</f>
        <v>0.66666666666666663</v>
      </c>
      <c r="CR10" s="50">
        <v>22</v>
      </c>
      <c r="CS10" s="56">
        <f>CR10/CR19</f>
        <v>0.66666666666666663</v>
      </c>
    </row>
    <row r="11" spans="1:97" ht="47.25" customHeight="1" thickTop="1" x14ac:dyDescent="0.25">
      <c r="A11" s="30" t="s">
        <v>0</v>
      </c>
      <c r="B11" s="37"/>
      <c r="C11" s="8"/>
      <c r="D11" s="11"/>
      <c r="E11" s="8">
        <f t="shared" si="18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/>
      <c r="M11" s="8">
        <f t="shared" si="0"/>
        <v>0</v>
      </c>
      <c r="N11" s="67"/>
      <c r="O11" s="8"/>
      <c r="P11" s="67"/>
      <c r="Q11" s="8"/>
      <c r="R11" s="67"/>
      <c r="S11" s="45"/>
      <c r="T11" s="51"/>
      <c r="U11" s="74"/>
      <c r="V11" s="51"/>
      <c r="W11" s="74"/>
      <c r="X11" s="51"/>
      <c r="Y11" s="57"/>
      <c r="Z11" s="34"/>
      <c r="AA11" s="8"/>
      <c r="AB11" s="5"/>
      <c r="AC11" s="8">
        <f t="shared" ref="AC11" si="40">AB11/AB$19</f>
        <v>0</v>
      </c>
      <c r="AD11" s="5"/>
      <c r="AE11" s="8">
        <f t="shared" ref="AE11" si="41">AD11/AD$19</f>
        <v>0</v>
      </c>
      <c r="AF11" s="5"/>
      <c r="AG11" s="8">
        <f t="shared" ref="AG11" si="42">AF11/AF$19</f>
        <v>0</v>
      </c>
      <c r="AH11" s="5"/>
      <c r="AI11" s="8">
        <f t="shared" ref="AI11" si="43">AH11/AH$19</f>
        <v>0</v>
      </c>
      <c r="AJ11" s="5">
        <v>1</v>
      </c>
      <c r="AK11" s="8">
        <f t="shared" si="3"/>
        <v>5.5555555555555552E-2</v>
      </c>
      <c r="AL11" s="67"/>
      <c r="AM11" s="8"/>
      <c r="AN11" s="67"/>
      <c r="AO11" s="8"/>
      <c r="AP11" s="67"/>
      <c r="AQ11" s="45"/>
      <c r="AR11" s="51"/>
      <c r="AS11" s="74"/>
      <c r="AT11" s="51"/>
      <c r="AU11" s="74"/>
      <c r="AV11" s="51"/>
      <c r="AW11" s="57"/>
      <c r="AX11" s="34">
        <v>1</v>
      </c>
      <c r="AY11" s="8">
        <f t="shared" ref="AY11" si="44">AX11/AX$19</f>
        <v>2.7777777777777776E-2</v>
      </c>
      <c r="AZ11" s="5"/>
      <c r="BA11" s="8">
        <f t="shared" ref="BA11" si="45">AZ11/AZ$19</f>
        <v>0</v>
      </c>
      <c r="BB11" s="5"/>
      <c r="BC11" s="8">
        <f t="shared" ref="BC11" si="46">BB11/BB$19</f>
        <v>0</v>
      </c>
      <c r="BD11" s="5"/>
      <c r="BE11" s="8">
        <f t="shared" ref="BE11" si="47">BD11/BD$19</f>
        <v>0</v>
      </c>
      <c r="BF11" s="5"/>
      <c r="BG11" s="8">
        <f t="shared" ref="BG11" si="48">BF11/BF$19</f>
        <v>0</v>
      </c>
      <c r="BH11" s="5"/>
      <c r="BI11" s="8">
        <f t="shared" si="6"/>
        <v>0</v>
      </c>
      <c r="BJ11" s="67">
        <v>1</v>
      </c>
      <c r="BK11" s="8">
        <f t="shared" si="7"/>
        <v>0.05</v>
      </c>
      <c r="BL11" s="67"/>
      <c r="BM11" s="8"/>
      <c r="BN11" s="67"/>
      <c r="BO11" s="45"/>
      <c r="BP11" s="51"/>
      <c r="BQ11" s="74"/>
      <c r="BR11" s="51"/>
      <c r="BS11" s="74"/>
      <c r="BT11" s="51"/>
      <c r="BU11" s="57"/>
      <c r="BV11" s="34">
        <f t="shared" si="9"/>
        <v>1</v>
      </c>
      <c r="BW11" s="8">
        <f t="shared" ref="BW11" si="49">BV11/BV$19</f>
        <v>0.02</v>
      </c>
      <c r="BX11" s="5">
        <f t="shared" si="10"/>
        <v>0</v>
      </c>
      <c r="BY11" s="8">
        <f t="shared" ref="BY11" si="50">BX11/BX$19</f>
        <v>0</v>
      </c>
      <c r="BZ11" s="5">
        <f t="shared" si="11"/>
        <v>0</v>
      </c>
      <c r="CA11" s="8">
        <f t="shared" ref="CA11" si="51">BZ11/BZ$19</f>
        <v>0</v>
      </c>
      <c r="CB11" s="5">
        <f t="shared" si="12"/>
        <v>0</v>
      </c>
      <c r="CC11" s="8">
        <f t="shared" ref="CC11" si="52">CB11/CB$19</f>
        <v>0</v>
      </c>
      <c r="CD11" s="5">
        <f t="shared" si="13"/>
        <v>0</v>
      </c>
      <c r="CE11" s="8">
        <f t="shared" ref="CE11" si="53">CD11/CD$19</f>
        <v>0</v>
      </c>
      <c r="CF11" s="5">
        <f t="shared" si="14"/>
        <v>1</v>
      </c>
      <c r="CG11" s="8">
        <f t="shared" si="15"/>
        <v>2.3809523809523808E-2</v>
      </c>
      <c r="CH11" s="67">
        <v>1</v>
      </c>
      <c r="CI11" s="8">
        <f t="shared" si="16"/>
        <v>2.6315789473684209E-2</v>
      </c>
      <c r="CJ11" s="67"/>
      <c r="CK11" s="8"/>
      <c r="CL11" s="67"/>
      <c r="CM11" s="45"/>
      <c r="CN11" s="51"/>
      <c r="CO11" s="74"/>
      <c r="CP11" s="51"/>
      <c r="CQ11" s="74"/>
      <c r="CR11" s="51"/>
      <c r="CS11" s="57"/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8"/>
        <v>0</v>
      </c>
      <c r="F12" s="9"/>
      <c r="G12" s="6">
        <f t="shared" ref="G12" si="54">F12/F$19</f>
        <v>0</v>
      </c>
      <c r="H12" s="9"/>
      <c r="I12" s="6">
        <f t="shared" ref="I12" si="55">H12/H$19</f>
        <v>0</v>
      </c>
      <c r="J12" s="9"/>
      <c r="K12" s="6">
        <f t="shared" ref="K12" si="56">J12/J$19</f>
        <v>0</v>
      </c>
      <c r="L12" s="9"/>
      <c r="M12" s="6">
        <f t="shared" si="0"/>
        <v>0</v>
      </c>
      <c r="N12" s="69">
        <v>1</v>
      </c>
      <c r="O12" s="6">
        <f t="shared" si="1"/>
        <v>0.33333333333333331</v>
      </c>
      <c r="P12" s="69">
        <v>1</v>
      </c>
      <c r="Q12" s="6">
        <f t="shared" si="2"/>
        <v>0.2</v>
      </c>
      <c r="R12" s="69"/>
      <c r="S12" s="47"/>
      <c r="T12" s="52"/>
      <c r="U12" s="47"/>
      <c r="V12" s="52"/>
      <c r="W12" s="47"/>
      <c r="X12" s="52"/>
      <c r="Y12" s="19"/>
      <c r="Z12" s="32">
        <v>2</v>
      </c>
      <c r="AA12" s="6">
        <f t="shared" ref="AA12" si="57">Z12/Z$19</f>
        <v>0.22222222222222221</v>
      </c>
      <c r="AB12" s="3">
        <v>2</v>
      </c>
      <c r="AC12" s="6">
        <f t="shared" ref="AC12" si="58">AB12/AB$19</f>
        <v>0.11764705882352941</v>
      </c>
      <c r="AD12" s="3">
        <v>2</v>
      </c>
      <c r="AE12" s="6">
        <f t="shared" ref="AE12" si="59">AD12/AD$19</f>
        <v>0.13333333333333333</v>
      </c>
      <c r="AF12" s="3">
        <v>1</v>
      </c>
      <c r="AG12" s="6">
        <f t="shared" ref="AG12" si="60">AF12/AF$19</f>
        <v>6.6666666666666666E-2</v>
      </c>
      <c r="AH12" s="3">
        <v>2</v>
      </c>
      <c r="AI12" s="6">
        <f t="shared" ref="AI12" si="61">AH12/AH$19</f>
        <v>0.11764705882352941</v>
      </c>
      <c r="AJ12" s="3">
        <v>2</v>
      </c>
      <c r="AK12" s="6">
        <f t="shared" si="3"/>
        <v>0.1111111111111111</v>
      </c>
      <c r="AL12" s="69"/>
      <c r="AM12" s="6"/>
      <c r="AN12" s="69"/>
      <c r="AO12" s="6"/>
      <c r="AP12" s="69"/>
      <c r="AQ12" s="47"/>
      <c r="AR12" s="52"/>
      <c r="AS12" s="47"/>
      <c r="AT12" s="52"/>
      <c r="AU12" s="47"/>
      <c r="AV12" s="52"/>
      <c r="AW12" s="19"/>
      <c r="AX12" s="32">
        <v>1</v>
      </c>
      <c r="AY12" s="6">
        <f t="shared" ref="AY12" si="62">AX12/AX$19</f>
        <v>2.7777777777777776E-2</v>
      </c>
      <c r="AZ12" s="3">
        <v>1</v>
      </c>
      <c r="BA12" s="6">
        <f t="shared" ref="BA12" si="63">AZ12/AZ$19</f>
        <v>2.9411764705882353E-2</v>
      </c>
      <c r="BB12" s="3">
        <v>1</v>
      </c>
      <c r="BC12" s="6">
        <f t="shared" ref="BC12" si="64">BB12/BB$19</f>
        <v>3.125E-2</v>
      </c>
      <c r="BD12" s="3">
        <v>1</v>
      </c>
      <c r="BE12" s="6">
        <f t="shared" ref="BE12" si="65">BD12/BD$19</f>
        <v>3.5714285714285712E-2</v>
      </c>
      <c r="BF12" s="3"/>
      <c r="BG12" s="6">
        <f t="shared" ref="BG12" si="66">BF12/BF$19</f>
        <v>0</v>
      </c>
      <c r="BH12" s="3"/>
      <c r="BI12" s="6">
        <f t="shared" si="6"/>
        <v>0</v>
      </c>
      <c r="BJ12" s="69"/>
      <c r="BK12" s="6"/>
      <c r="BL12" s="69"/>
      <c r="BM12" s="6"/>
      <c r="BN12" s="69"/>
      <c r="BO12" s="47"/>
      <c r="BP12" s="52"/>
      <c r="BQ12" s="47"/>
      <c r="BR12" s="52"/>
      <c r="BS12" s="47"/>
      <c r="BT12" s="52"/>
      <c r="BU12" s="19"/>
      <c r="BV12" s="32">
        <f t="shared" si="9"/>
        <v>3</v>
      </c>
      <c r="BW12" s="6">
        <f t="shared" ref="BW12" si="67">BV12/BV$19</f>
        <v>0.06</v>
      </c>
      <c r="BX12" s="3">
        <f t="shared" si="10"/>
        <v>3</v>
      </c>
      <c r="BY12" s="6">
        <f t="shared" ref="BY12" si="68">BX12/BX$19</f>
        <v>5.3571428571428568E-2</v>
      </c>
      <c r="BZ12" s="3">
        <f t="shared" si="11"/>
        <v>3</v>
      </c>
      <c r="CA12" s="6">
        <f t="shared" ref="CA12" si="69">BZ12/BZ$19</f>
        <v>5.8823529411764705E-2</v>
      </c>
      <c r="CB12" s="3">
        <f t="shared" si="12"/>
        <v>2</v>
      </c>
      <c r="CC12" s="6">
        <f t="shared" ref="CC12" si="70">CB12/CB$19</f>
        <v>4.1666666666666664E-2</v>
      </c>
      <c r="CD12" s="3">
        <f t="shared" si="13"/>
        <v>2</v>
      </c>
      <c r="CE12" s="6">
        <f t="shared" ref="CE12" si="71">CD12/CD$19</f>
        <v>4.6511627906976744E-2</v>
      </c>
      <c r="CF12" s="3">
        <f t="shared" si="14"/>
        <v>2</v>
      </c>
      <c r="CG12" s="6">
        <f t="shared" si="15"/>
        <v>4.7619047619047616E-2</v>
      </c>
      <c r="CH12" s="69">
        <v>1</v>
      </c>
      <c r="CI12" s="6">
        <f t="shared" si="16"/>
        <v>2.6315789473684209E-2</v>
      </c>
      <c r="CJ12" s="69">
        <v>1</v>
      </c>
      <c r="CK12" s="6">
        <f t="shared" si="17"/>
        <v>2.7027027027027029E-2</v>
      </c>
      <c r="CL12" s="69"/>
      <c r="CM12" s="47"/>
      <c r="CN12" s="52"/>
      <c r="CO12" s="47"/>
      <c r="CP12" s="52"/>
      <c r="CQ12" s="47"/>
      <c r="CR12" s="52"/>
      <c r="CS12" s="19"/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72">F13/F$19</f>
        <v>0</v>
      </c>
      <c r="H13" s="9"/>
      <c r="I13" s="6">
        <f t="shared" ref="I13" si="73">H13/H$19</f>
        <v>0</v>
      </c>
      <c r="J13" s="9"/>
      <c r="K13" s="6">
        <f t="shared" ref="K13" si="74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5">AB13/AB$19</f>
        <v>0</v>
      </c>
      <c r="AD13" s="3"/>
      <c r="AE13" s="6">
        <f t="shared" ref="AE13" si="76">AD13/AD$19</f>
        <v>0</v>
      </c>
      <c r="AF13" s="3"/>
      <c r="AG13" s="6">
        <f t="shared" ref="AG13" si="77">AF13/AF$19</f>
        <v>0</v>
      </c>
      <c r="AH13" s="3"/>
      <c r="AI13" s="6">
        <f t="shared" ref="AI13" si="78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9">AZ13/AZ$19</f>
        <v>0</v>
      </c>
      <c r="BB13" s="3"/>
      <c r="BC13" s="6">
        <f t="shared" ref="BC13" si="80">BB13/BB$19</f>
        <v>0</v>
      </c>
      <c r="BD13" s="3"/>
      <c r="BE13" s="6">
        <f t="shared" ref="BE13" si="81">BD13/BD$19</f>
        <v>0</v>
      </c>
      <c r="BF13" s="3"/>
      <c r="BG13" s="6">
        <f t="shared" ref="BG13" si="82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83">BX13/BX$19</f>
        <v>0</v>
      </c>
      <c r="BZ13" s="3">
        <f t="shared" si="11"/>
        <v>0</v>
      </c>
      <c r="CA13" s="6">
        <f t="shared" ref="CA13" si="84">BZ13/BZ$19</f>
        <v>0</v>
      </c>
      <c r="CB13" s="3">
        <f t="shared" si="12"/>
        <v>0</v>
      </c>
      <c r="CC13" s="6">
        <f t="shared" ref="CC13" si="85">CB13/CB$19</f>
        <v>0</v>
      </c>
      <c r="CD13" s="3">
        <f t="shared" si="13"/>
        <v>0</v>
      </c>
      <c r="CE13" s="6">
        <f t="shared" ref="CE13" si="86">CD13/CD$19</f>
        <v>0</v>
      </c>
      <c r="CF13" s="3">
        <f t="shared" si="14"/>
        <v>0</v>
      </c>
      <c r="CG13" s="6">
        <f t="shared" si="15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8"/>
        <v>0</v>
      </c>
      <c r="F14" s="9"/>
      <c r="G14" s="6">
        <f t="shared" ref="G14" si="87">F14/F$19</f>
        <v>0</v>
      </c>
      <c r="H14" s="9"/>
      <c r="I14" s="6">
        <f t="shared" ref="I14" si="88">H14/H$19</f>
        <v>0</v>
      </c>
      <c r="J14" s="9"/>
      <c r="K14" s="6">
        <f t="shared" ref="K14" si="89">J14/J$19</f>
        <v>0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/>
      <c r="AA14" s="6"/>
      <c r="AB14" s="3">
        <v>1</v>
      </c>
      <c r="AC14" s="6">
        <f t="shared" ref="AC14" si="90">AB14/AB$19</f>
        <v>5.8823529411764705E-2</v>
      </c>
      <c r="AD14" s="3">
        <v>1</v>
      </c>
      <c r="AE14" s="6">
        <f t="shared" ref="AE14" si="91">AD14/AD$19</f>
        <v>6.6666666666666666E-2</v>
      </c>
      <c r="AF14" s="3">
        <v>1</v>
      </c>
      <c r="AG14" s="6">
        <f t="shared" ref="AG14" si="92">AF14/AF$19</f>
        <v>6.6666666666666666E-2</v>
      </c>
      <c r="AH14" s="3">
        <v>1</v>
      </c>
      <c r="AI14" s="6">
        <f t="shared" ref="AI14" si="93">AH14/AH$19</f>
        <v>5.8823529411764705E-2</v>
      </c>
      <c r="AJ14" s="3"/>
      <c r="AK14" s="6">
        <f t="shared" si="3"/>
        <v>0</v>
      </c>
      <c r="AL14" s="69">
        <v>1</v>
      </c>
      <c r="AM14" s="6">
        <f t="shared" si="4"/>
        <v>6.6666666666666666E-2</v>
      </c>
      <c r="AN14" s="69">
        <v>1</v>
      </c>
      <c r="AO14" s="6">
        <f t="shared" si="5"/>
        <v>5.8823529411764705E-2</v>
      </c>
      <c r="AP14" s="69"/>
      <c r="AQ14" s="47"/>
      <c r="AR14" s="52"/>
      <c r="AS14" s="47"/>
      <c r="AT14" s="52">
        <v>1</v>
      </c>
      <c r="AU14" s="47">
        <f>AT14/AT19</f>
        <v>4.7619047619047616E-2</v>
      </c>
      <c r="AV14" s="52">
        <v>1</v>
      </c>
      <c r="AW14" s="19">
        <f>AV14/AV19</f>
        <v>5.8823529411764705E-2</v>
      </c>
      <c r="AX14" s="32"/>
      <c r="AY14" s="6"/>
      <c r="AZ14" s="3">
        <v>2</v>
      </c>
      <c r="BA14" s="6">
        <f t="shared" ref="BA14" si="94">AZ14/AZ$19</f>
        <v>5.8823529411764705E-2</v>
      </c>
      <c r="BB14" s="3">
        <v>2</v>
      </c>
      <c r="BC14" s="6">
        <f t="shared" ref="BC14" si="95">BB14/BB$19</f>
        <v>6.25E-2</v>
      </c>
      <c r="BD14" s="3">
        <v>2</v>
      </c>
      <c r="BE14" s="6">
        <f t="shared" ref="BE14" si="96">BD14/BD$19</f>
        <v>7.1428571428571425E-2</v>
      </c>
      <c r="BF14" s="3">
        <v>3</v>
      </c>
      <c r="BG14" s="6">
        <f t="shared" ref="BG14" si="97">BF14/BF$19</f>
        <v>0.13636363636363635</v>
      </c>
      <c r="BH14" s="3">
        <v>3</v>
      </c>
      <c r="BI14" s="6">
        <f t="shared" si="6"/>
        <v>0.14285714285714285</v>
      </c>
      <c r="BJ14" s="69">
        <v>2</v>
      </c>
      <c r="BK14" s="6">
        <f t="shared" si="7"/>
        <v>0.1</v>
      </c>
      <c r="BL14" s="69">
        <v>1</v>
      </c>
      <c r="BM14" s="6">
        <f t="shared" si="8"/>
        <v>6.6666666666666666E-2</v>
      </c>
      <c r="BN14" s="69"/>
      <c r="BO14" s="47"/>
      <c r="BP14" s="52">
        <v>1</v>
      </c>
      <c r="BQ14" s="47">
        <f>BP14/BP19</f>
        <v>6.25E-2</v>
      </c>
      <c r="BR14" s="52"/>
      <c r="BS14" s="47"/>
      <c r="BT14" s="52"/>
      <c r="BU14" s="19"/>
      <c r="BV14" s="32"/>
      <c r="BW14" s="6"/>
      <c r="BX14" s="3">
        <f t="shared" si="10"/>
        <v>3</v>
      </c>
      <c r="BY14" s="6">
        <f t="shared" ref="BY14" si="98">BX14/BX$19</f>
        <v>5.3571428571428568E-2</v>
      </c>
      <c r="BZ14" s="3">
        <f t="shared" si="11"/>
        <v>3</v>
      </c>
      <c r="CA14" s="6">
        <f t="shared" ref="CA14" si="99">BZ14/BZ$19</f>
        <v>5.8823529411764705E-2</v>
      </c>
      <c r="CB14" s="3">
        <f t="shared" si="12"/>
        <v>3</v>
      </c>
      <c r="CC14" s="6">
        <f t="shared" ref="CC14" si="100">CB14/CB$19</f>
        <v>6.25E-2</v>
      </c>
      <c r="CD14" s="3">
        <f t="shared" si="13"/>
        <v>4</v>
      </c>
      <c r="CE14" s="6">
        <f t="shared" ref="CE14" si="101">CD14/CD$19</f>
        <v>9.3023255813953487E-2</v>
      </c>
      <c r="CF14" s="3">
        <f t="shared" si="14"/>
        <v>3</v>
      </c>
      <c r="CG14" s="6">
        <f t="shared" si="15"/>
        <v>7.1428571428571425E-2</v>
      </c>
      <c r="CH14" s="69">
        <v>3</v>
      </c>
      <c r="CI14" s="6">
        <f t="shared" si="16"/>
        <v>7.8947368421052627E-2</v>
      </c>
      <c r="CJ14" s="69">
        <v>2</v>
      </c>
      <c r="CK14" s="6">
        <f t="shared" si="17"/>
        <v>5.4054054054054057E-2</v>
      </c>
      <c r="CL14" s="69"/>
      <c r="CM14" s="47"/>
      <c r="CN14" s="52">
        <v>1</v>
      </c>
      <c r="CO14" s="47">
        <f>CN14/CN19</f>
        <v>2.7027027027027029E-2</v>
      </c>
      <c r="CP14" s="52">
        <v>1</v>
      </c>
      <c r="CQ14" s="47">
        <f>CP14/CP19</f>
        <v>2.7777777777777776E-2</v>
      </c>
      <c r="CR14" s="52">
        <v>1</v>
      </c>
      <c r="CS14" s="19">
        <f>CR14/CR19</f>
        <v>3.0303030303030304E-2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8"/>
        <v>0</v>
      </c>
      <c r="F15" s="9"/>
      <c r="G15" s="6">
        <f t="shared" ref="G15" si="102">F15/F$19</f>
        <v>0</v>
      </c>
      <c r="H15" s="9"/>
      <c r="I15" s="6">
        <f t="shared" ref="I15" si="103">H15/H$19</f>
        <v>0</v>
      </c>
      <c r="J15" s="9"/>
      <c r="K15" s="6">
        <f t="shared" ref="K15" si="104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>
        <v>1</v>
      </c>
      <c r="U15" s="47">
        <f>T15/T19</f>
        <v>0.125</v>
      </c>
      <c r="V15" s="52"/>
      <c r="W15" s="47"/>
      <c r="X15" s="52"/>
      <c r="Y15" s="19"/>
      <c r="Z15" s="32"/>
      <c r="AA15" s="6"/>
      <c r="AB15" s="3"/>
      <c r="AC15" s="6">
        <f t="shared" ref="AC15" si="105">AB15/AB$19</f>
        <v>0</v>
      </c>
      <c r="AD15" s="3"/>
      <c r="AE15" s="6">
        <f t="shared" ref="AE15" si="106">AD15/AD$19</f>
        <v>0</v>
      </c>
      <c r="AF15" s="3">
        <v>1</v>
      </c>
      <c r="AG15" s="6">
        <f t="shared" ref="AG15" si="107">AF15/AF$19</f>
        <v>6.6666666666666666E-2</v>
      </c>
      <c r="AH15" s="3">
        <v>1</v>
      </c>
      <c r="AI15" s="6">
        <f t="shared" ref="AI15" si="108">AH15/AH$19</f>
        <v>5.8823529411764705E-2</v>
      </c>
      <c r="AJ15" s="3">
        <v>1</v>
      </c>
      <c r="AK15" s="6">
        <f t="shared" si="3"/>
        <v>5.5555555555555552E-2</v>
      </c>
      <c r="AL15" s="69">
        <v>1</v>
      </c>
      <c r="AM15" s="6">
        <f t="shared" si="4"/>
        <v>6.6666666666666666E-2</v>
      </c>
      <c r="AN15" s="69">
        <v>1</v>
      </c>
      <c r="AO15" s="6">
        <f t="shared" si="5"/>
        <v>5.8823529411764705E-2</v>
      </c>
      <c r="AP15" s="69">
        <v>2</v>
      </c>
      <c r="AQ15" s="47">
        <f>AP15/AP19</f>
        <v>0.14285714285714285</v>
      </c>
      <c r="AR15" s="52">
        <v>1</v>
      </c>
      <c r="AS15" s="47">
        <f>AR15/AR19</f>
        <v>7.6923076923076927E-2</v>
      </c>
      <c r="AT15" s="52">
        <v>2</v>
      </c>
      <c r="AU15" s="47">
        <f>AT15/AT19</f>
        <v>9.5238095238095233E-2</v>
      </c>
      <c r="AV15" s="52">
        <v>2</v>
      </c>
      <c r="AW15" s="19">
        <f>AV15/AV19</f>
        <v>0.11764705882352941</v>
      </c>
      <c r="AX15" s="32">
        <v>2</v>
      </c>
      <c r="AY15" s="6">
        <f t="shared" ref="AY15" si="109">AX15/AX$19</f>
        <v>5.5555555555555552E-2</v>
      </c>
      <c r="AZ15" s="3">
        <v>2</v>
      </c>
      <c r="BA15" s="6">
        <f t="shared" ref="BA15" si="110">AZ15/AZ$19</f>
        <v>5.8823529411764705E-2</v>
      </c>
      <c r="BB15" s="3">
        <v>2</v>
      </c>
      <c r="BC15" s="6">
        <f t="shared" ref="BC15" si="111">BB15/BB$19</f>
        <v>6.25E-2</v>
      </c>
      <c r="BD15" s="3">
        <v>2</v>
      </c>
      <c r="BE15" s="6">
        <f t="shared" ref="BE15" si="112">BD15/BD$19</f>
        <v>7.1428571428571425E-2</v>
      </c>
      <c r="BF15" s="3">
        <v>2</v>
      </c>
      <c r="BG15" s="6">
        <f t="shared" ref="BG15" si="113">BF15/BF$19</f>
        <v>9.0909090909090912E-2</v>
      </c>
      <c r="BH15" s="3">
        <v>2</v>
      </c>
      <c r="BI15" s="6">
        <f t="shared" si="6"/>
        <v>9.5238095238095233E-2</v>
      </c>
      <c r="BJ15" s="69">
        <v>1</v>
      </c>
      <c r="BK15" s="6">
        <f t="shared" si="7"/>
        <v>0.05</v>
      </c>
      <c r="BL15" s="69"/>
      <c r="BM15" s="6"/>
      <c r="BN15" s="69">
        <v>1</v>
      </c>
      <c r="BO15" s="47">
        <f>BN15/BN19</f>
        <v>7.1428571428571425E-2</v>
      </c>
      <c r="BP15" s="52">
        <v>1</v>
      </c>
      <c r="BQ15" s="47">
        <f>BP15/BP19</f>
        <v>6.25E-2</v>
      </c>
      <c r="BR15" s="52"/>
      <c r="BS15" s="47"/>
      <c r="BT15" s="52"/>
      <c r="BU15" s="19"/>
      <c r="BV15" s="32">
        <f t="shared" si="9"/>
        <v>2</v>
      </c>
      <c r="BW15" s="6">
        <f t="shared" ref="BW15" si="114">BV15/BV$19</f>
        <v>0.04</v>
      </c>
      <c r="BX15" s="3">
        <f t="shared" si="10"/>
        <v>2</v>
      </c>
      <c r="BY15" s="6">
        <f t="shared" ref="BY15" si="115">BX15/BX$19</f>
        <v>3.5714285714285712E-2</v>
      </c>
      <c r="BZ15" s="3">
        <f t="shared" si="11"/>
        <v>2</v>
      </c>
      <c r="CA15" s="6">
        <f t="shared" ref="CA15" si="116">BZ15/BZ$19</f>
        <v>3.9215686274509803E-2</v>
      </c>
      <c r="CB15" s="3">
        <f t="shared" si="12"/>
        <v>3</v>
      </c>
      <c r="CC15" s="6">
        <f t="shared" ref="CC15" si="117">CB15/CB$19</f>
        <v>6.25E-2</v>
      </c>
      <c r="CD15" s="3">
        <f t="shared" si="13"/>
        <v>3</v>
      </c>
      <c r="CE15" s="6">
        <f t="shared" ref="CE15" si="118">CD15/CD$19</f>
        <v>6.9767441860465115E-2</v>
      </c>
      <c r="CF15" s="3">
        <f t="shared" si="14"/>
        <v>3</v>
      </c>
      <c r="CG15" s="6">
        <f t="shared" si="15"/>
        <v>7.1428571428571425E-2</v>
      </c>
      <c r="CH15" s="69">
        <v>2</v>
      </c>
      <c r="CI15" s="6">
        <f t="shared" si="16"/>
        <v>5.2631578947368418E-2</v>
      </c>
      <c r="CJ15" s="69">
        <v>1</v>
      </c>
      <c r="CK15" s="6">
        <f t="shared" si="17"/>
        <v>2.7027027027027029E-2</v>
      </c>
      <c r="CL15" s="69">
        <v>3</v>
      </c>
      <c r="CM15" s="47">
        <f>CL15/CL19</f>
        <v>8.5714285714285715E-2</v>
      </c>
      <c r="CN15" s="52">
        <v>3</v>
      </c>
      <c r="CO15" s="47">
        <f>CN15/CN19</f>
        <v>8.1081081081081086E-2</v>
      </c>
      <c r="CP15" s="52">
        <v>2</v>
      </c>
      <c r="CQ15" s="47">
        <f>CP15/CP19</f>
        <v>5.5555555555555552E-2</v>
      </c>
      <c r="CR15" s="52">
        <v>2</v>
      </c>
      <c r="CS15" s="19">
        <f>CR15/CR19</f>
        <v>6.0606060606060608E-2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8"/>
        <v>0</v>
      </c>
      <c r="F16" s="9"/>
      <c r="G16" s="6">
        <f t="shared" ref="G16" si="119">F16/F$19</f>
        <v>0</v>
      </c>
      <c r="H16" s="9"/>
      <c r="I16" s="6">
        <f t="shared" ref="I16" si="120">H16/H$19</f>
        <v>0</v>
      </c>
      <c r="J16" s="9"/>
      <c r="K16" s="6">
        <f t="shared" ref="K16" si="121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22">AB16/AB$19</f>
        <v>0</v>
      </c>
      <c r="AD16" s="3"/>
      <c r="AE16" s="6">
        <f t="shared" ref="AE16" si="123">AD16/AD$19</f>
        <v>0</v>
      </c>
      <c r="AF16" s="3"/>
      <c r="AG16" s="6">
        <f t="shared" ref="AG16" si="124">AF16/AF$19</f>
        <v>0</v>
      </c>
      <c r="AH16" s="3"/>
      <c r="AI16" s="6">
        <f t="shared" ref="AI16" si="125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>
        <v>1</v>
      </c>
      <c r="AY16" s="6">
        <f t="shared" ref="AY16" si="126">AX16/AX$19</f>
        <v>2.7777777777777776E-2</v>
      </c>
      <c r="AZ16" s="3"/>
      <c r="BA16" s="6">
        <f t="shared" ref="BA16" si="127">AZ16/AZ$19</f>
        <v>0</v>
      </c>
      <c r="BB16" s="3"/>
      <c r="BC16" s="6">
        <f t="shared" ref="BC16" si="128">BB16/BB$19</f>
        <v>0</v>
      </c>
      <c r="BD16" s="3"/>
      <c r="BE16" s="6">
        <f t="shared" ref="BE16" si="129">BD16/BD$19</f>
        <v>0</v>
      </c>
      <c r="BF16" s="3"/>
      <c r="BG16" s="6">
        <f t="shared" ref="BG16" si="130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>
        <f t="shared" si="9"/>
        <v>1</v>
      </c>
      <c r="BW16" s="6">
        <f t="shared" ref="BW16" si="131">BV16/BV$19</f>
        <v>0.02</v>
      </c>
      <c r="BX16" s="3">
        <f t="shared" si="10"/>
        <v>0</v>
      </c>
      <c r="BY16" s="6">
        <f t="shared" ref="BY16" si="132">BX16/BX$19</f>
        <v>0</v>
      </c>
      <c r="BZ16" s="3">
        <f t="shared" si="11"/>
        <v>0</v>
      </c>
      <c r="CA16" s="6">
        <f t="shared" ref="CA16" si="133">BZ16/BZ$19</f>
        <v>0</v>
      </c>
      <c r="CB16" s="3">
        <f t="shared" si="12"/>
        <v>0</v>
      </c>
      <c r="CC16" s="6">
        <f t="shared" ref="CC16" si="134">CB16/CB$19</f>
        <v>0</v>
      </c>
      <c r="CD16" s="3">
        <f t="shared" si="13"/>
        <v>0</v>
      </c>
      <c r="CE16" s="6">
        <f t="shared" ref="CE16" si="135">CD16/CD$19</f>
        <v>0</v>
      </c>
      <c r="CF16" s="3">
        <f t="shared" si="14"/>
        <v>0</v>
      </c>
      <c r="CG16" s="6">
        <f t="shared" si="15"/>
        <v>0</v>
      </c>
      <c r="CH16" s="69"/>
      <c r="CI16" s="6"/>
      <c r="CJ16" s="69"/>
      <c r="CK16" s="6"/>
      <c r="CL16" s="69"/>
      <c r="CM16" s="47"/>
      <c r="CN16" s="52"/>
      <c r="CO16" s="47"/>
      <c r="CP16" s="52"/>
      <c r="CQ16" s="47"/>
      <c r="CR16" s="52"/>
      <c r="CS16" s="19"/>
    </row>
    <row r="17" spans="1:97" ht="47.25" customHeight="1" x14ac:dyDescent="0.25">
      <c r="A17" s="28" t="s">
        <v>6</v>
      </c>
      <c r="B17" s="35">
        <v>5</v>
      </c>
      <c r="C17" s="6">
        <f t="shared" si="18"/>
        <v>1</v>
      </c>
      <c r="D17" s="9">
        <v>5</v>
      </c>
      <c r="E17" s="6">
        <f t="shared" si="18"/>
        <v>1</v>
      </c>
      <c r="F17" s="9">
        <v>4</v>
      </c>
      <c r="G17" s="6">
        <f t="shared" ref="G17" si="136">F17/F$19</f>
        <v>1</v>
      </c>
      <c r="H17" s="9">
        <v>5</v>
      </c>
      <c r="I17" s="6">
        <f t="shared" ref="I17" si="137">H17/H$19</f>
        <v>1</v>
      </c>
      <c r="J17" s="9">
        <v>4</v>
      </c>
      <c r="K17" s="6">
        <f t="shared" ref="K17" si="138">J17/J$19</f>
        <v>1</v>
      </c>
      <c r="L17" s="9">
        <v>3</v>
      </c>
      <c r="M17" s="6">
        <f t="shared" si="0"/>
        <v>1</v>
      </c>
      <c r="N17" s="69">
        <v>2</v>
      </c>
      <c r="O17" s="6">
        <f t="shared" si="1"/>
        <v>0.66666666666666663</v>
      </c>
      <c r="P17" s="69">
        <v>4</v>
      </c>
      <c r="Q17" s="6">
        <f t="shared" si="2"/>
        <v>0.8</v>
      </c>
      <c r="R17" s="69">
        <v>6</v>
      </c>
      <c r="S17" s="47">
        <f>R17/R19</f>
        <v>0.8571428571428571</v>
      </c>
      <c r="T17" s="52">
        <v>6</v>
      </c>
      <c r="U17" s="47">
        <f>T17/T19</f>
        <v>0.75</v>
      </c>
      <c r="V17" s="52">
        <v>5</v>
      </c>
      <c r="W17" s="47">
        <f>V17/V19</f>
        <v>0.83333333333333337</v>
      </c>
      <c r="X17" s="52">
        <v>7</v>
      </c>
      <c r="Y17" s="19">
        <f>X17/X19</f>
        <v>0.875</v>
      </c>
      <c r="Z17" s="32">
        <v>7</v>
      </c>
      <c r="AA17" s="6">
        <f t="shared" ref="AA17" si="139">Z17/Z$19</f>
        <v>0.77777777777777779</v>
      </c>
      <c r="AB17" s="3">
        <v>13</v>
      </c>
      <c r="AC17" s="6">
        <f t="shared" ref="AC17" si="140">AB17/AB$19</f>
        <v>0.76470588235294112</v>
      </c>
      <c r="AD17" s="3">
        <v>11</v>
      </c>
      <c r="AE17" s="6">
        <f t="shared" ref="AE17" si="141">AD17/AD$19</f>
        <v>0.73333333333333328</v>
      </c>
      <c r="AF17" s="3">
        <v>12</v>
      </c>
      <c r="AG17" s="6">
        <f t="shared" ref="AG17" si="142">AF17/AF$19</f>
        <v>0.8</v>
      </c>
      <c r="AH17" s="3">
        <v>13</v>
      </c>
      <c r="AI17" s="6">
        <f t="shared" ref="AI17" si="143">AH17/AH$19</f>
        <v>0.76470588235294112</v>
      </c>
      <c r="AJ17" s="3">
        <v>14</v>
      </c>
      <c r="AK17" s="6">
        <f t="shared" si="3"/>
        <v>0.77777777777777779</v>
      </c>
      <c r="AL17" s="69">
        <v>13</v>
      </c>
      <c r="AM17" s="6">
        <f t="shared" si="4"/>
        <v>0.8666666666666667</v>
      </c>
      <c r="AN17" s="69">
        <v>15</v>
      </c>
      <c r="AO17" s="6">
        <f t="shared" si="5"/>
        <v>0.88235294117647056</v>
      </c>
      <c r="AP17" s="69">
        <v>12</v>
      </c>
      <c r="AQ17" s="47">
        <f>AP17/AP19</f>
        <v>0.8571428571428571</v>
      </c>
      <c r="AR17" s="52">
        <v>12</v>
      </c>
      <c r="AS17" s="47">
        <f>AR17/AR19</f>
        <v>0.92307692307692313</v>
      </c>
      <c r="AT17" s="52">
        <v>18</v>
      </c>
      <c r="AU17" s="47">
        <f>AT17/AT19</f>
        <v>0.8571428571428571</v>
      </c>
      <c r="AV17" s="52">
        <v>14</v>
      </c>
      <c r="AW17" s="19">
        <f>AV17/AV19</f>
        <v>0.82352941176470584</v>
      </c>
      <c r="AX17" s="32">
        <v>31</v>
      </c>
      <c r="AY17" s="6">
        <f t="shared" ref="AY17" si="144">AX17/AX$19</f>
        <v>0.86111111111111116</v>
      </c>
      <c r="AZ17" s="3">
        <v>29</v>
      </c>
      <c r="BA17" s="6">
        <f t="shared" ref="BA17" si="145">AZ17/AZ$19</f>
        <v>0.8529411764705882</v>
      </c>
      <c r="BB17" s="3">
        <v>26</v>
      </c>
      <c r="BC17" s="6">
        <f t="shared" ref="BC17" si="146">BB17/BB$19</f>
        <v>0.8125</v>
      </c>
      <c r="BD17" s="3">
        <v>22</v>
      </c>
      <c r="BE17" s="6">
        <f t="shared" ref="BE17" si="147">BD17/BD$19</f>
        <v>0.7857142857142857</v>
      </c>
      <c r="BF17" s="3">
        <v>17</v>
      </c>
      <c r="BG17" s="6">
        <f t="shared" ref="BG17" si="148">BF17/BF$19</f>
        <v>0.77272727272727271</v>
      </c>
      <c r="BH17" s="3">
        <v>16</v>
      </c>
      <c r="BI17" s="6">
        <f t="shared" si="6"/>
        <v>0.76190476190476186</v>
      </c>
      <c r="BJ17" s="69">
        <v>16</v>
      </c>
      <c r="BK17" s="6">
        <f t="shared" si="7"/>
        <v>0.8</v>
      </c>
      <c r="BL17" s="69">
        <v>14</v>
      </c>
      <c r="BM17" s="6">
        <f t="shared" si="8"/>
        <v>0.93333333333333335</v>
      </c>
      <c r="BN17" s="69">
        <v>13</v>
      </c>
      <c r="BO17" s="47">
        <f>BN17/BN19</f>
        <v>0.9285714285714286</v>
      </c>
      <c r="BP17" s="52">
        <v>14</v>
      </c>
      <c r="BQ17" s="47">
        <f>BP17/BP19</f>
        <v>0.875</v>
      </c>
      <c r="BR17" s="52">
        <v>9</v>
      </c>
      <c r="BS17" s="47">
        <f>BR17/BR19</f>
        <v>1</v>
      </c>
      <c r="BT17" s="52">
        <v>8</v>
      </c>
      <c r="BU17" s="19">
        <f>BT17/BT19</f>
        <v>1</v>
      </c>
      <c r="BV17" s="32">
        <f t="shared" si="9"/>
        <v>43</v>
      </c>
      <c r="BW17" s="6">
        <f t="shared" ref="BW17" si="149">BV17/BV$19</f>
        <v>0.86</v>
      </c>
      <c r="BX17" s="3">
        <f t="shared" si="10"/>
        <v>47</v>
      </c>
      <c r="BY17" s="6">
        <f t="shared" ref="BY17" si="150">BX17/BX$19</f>
        <v>0.8392857142857143</v>
      </c>
      <c r="BZ17" s="3">
        <f t="shared" si="11"/>
        <v>41</v>
      </c>
      <c r="CA17" s="6">
        <f t="shared" ref="CA17" si="151">BZ17/BZ$19</f>
        <v>0.80392156862745101</v>
      </c>
      <c r="CB17" s="3">
        <f t="shared" si="12"/>
        <v>39</v>
      </c>
      <c r="CC17" s="6">
        <f t="shared" ref="CC17" si="152">CB17/CB$19</f>
        <v>0.8125</v>
      </c>
      <c r="CD17" s="3">
        <f t="shared" si="13"/>
        <v>34</v>
      </c>
      <c r="CE17" s="6">
        <f t="shared" ref="CE17" si="153">CD17/CD$19</f>
        <v>0.79069767441860461</v>
      </c>
      <c r="CF17" s="3">
        <f t="shared" si="14"/>
        <v>33</v>
      </c>
      <c r="CG17" s="6">
        <f t="shared" si="15"/>
        <v>0.7857142857142857</v>
      </c>
      <c r="CH17" s="69">
        <v>31</v>
      </c>
      <c r="CI17" s="6">
        <f t="shared" si="16"/>
        <v>0.81578947368421051</v>
      </c>
      <c r="CJ17" s="69">
        <v>33</v>
      </c>
      <c r="CK17" s="6">
        <f t="shared" si="17"/>
        <v>0.89189189189189189</v>
      </c>
      <c r="CL17" s="69">
        <v>31</v>
      </c>
      <c r="CM17" s="47">
        <f>CL17/CL19</f>
        <v>0.88571428571428568</v>
      </c>
      <c r="CN17" s="52">
        <v>32</v>
      </c>
      <c r="CO17" s="47">
        <f>CN17/CN19</f>
        <v>0.86486486486486491</v>
      </c>
      <c r="CP17" s="52">
        <v>32</v>
      </c>
      <c r="CQ17" s="47">
        <f>CP17/CP19</f>
        <v>0.88888888888888884</v>
      </c>
      <c r="CR17" s="52">
        <v>29</v>
      </c>
      <c r="CS17" s="19">
        <f>CR17/CR19</f>
        <v>0.87878787878787878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8"/>
        <v>0</v>
      </c>
      <c r="F18" s="10"/>
      <c r="G18" s="7">
        <f t="shared" ref="G18" si="154">F18/F$19</f>
        <v>0</v>
      </c>
      <c r="H18" s="10"/>
      <c r="I18" s="7">
        <f t="shared" ref="I18" si="155">H18/H$19</f>
        <v>0</v>
      </c>
      <c r="J18" s="10"/>
      <c r="K18" s="7">
        <f t="shared" ref="K18" si="156">J18/J$19</f>
        <v>0</v>
      </c>
      <c r="L18" s="10"/>
      <c r="M18" s="7">
        <f t="shared" si="0"/>
        <v>0</v>
      </c>
      <c r="N18" s="68"/>
      <c r="O18" s="7"/>
      <c r="P18" s="68"/>
      <c r="Q18" s="7"/>
      <c r="R18" s="68">
        <v>1</v>
      </c>
      <c r="S18" s="46">
        <f>R18/R19</f>
        <v>0.14285714285714285</v>
      </c>
      <c r="T18" s="50">
        <v>1</v>
      </c>
      <c r="U18" s="72">
        <f>T18/T19</f>
        <v>0.125</v>
      </c>
      <c r="V18" s="50">
        <v>1</v>
      </c>
      <c r="W18" s="72">
        <f>V18/V19</f>
        <v>0.16666666666666666</v>
      </c>
      <c r="X18" s="50">
        <v>1</v>
      </c>
      <c r="Y18" s="56">
        <f>X18/X19</f>
        <v>0.125</v>
      </c>
      <c r="Z18" s="33"/>
      <c r="AA18" s="7"/>
      <c r="AB18" s="4">
        <v>1</v>
      </c>
      <c r="AC18" s="7">
        <f t="shared" ref="AC18" si="157">AB18/AB$19</f>
        <v>5.8823529411764705E-2</v>
      </c>
      <c r="AD18" s="4">
        <v>1</v>
      </c>
      <c r="AE18" s="7">
        <f t="shared" ref="AE18" si="158">AD18/AD$19</f>
        <v>6.6666666666666666E-2</v>
      </c>
      <c r="AF18" s="4"/>
      <c r="AG18" s="7">
        <f t="shared" ref="AG18" si="159">AF18/AF$19</f>
        <v>0</v>
      </c>
      <c r="AH18" s="4"/>
      <c r="AI18" s="7">
        <f t="shared" ref="AI18" si="160">AH18/AH$19</f>
        <v>0</v>
      </c>
      <c r="AJ18" s="4"/>
      <c r="AK18" s="7">
        <f t="shared" si="3"/>
        <v>0</v>
      </c>
      <c r="AL18" s="68"/>
      <c r="AM18" s="7"/>
      <c r="AN18" s="68"/>
      <c r="AO18" s="7"/>
      <c r="AP18" s="68"/>
      <c r="AQ18" s="46"/>
      <c r="AR18" s="50"/>
      <c r="AS18" s="72"/>
      <c r="AT18" s="50"/>
      <c r="AU18" s="72"/>
      <c r="AV18" s="50"/>
      <c r="AW18" s="56"/>
      <c r="AX18" s="33"/>
      <c r="AY18" s="7"/>
      <c r="AZ18" s="4"/>
      <c r="BA18" s="7">
        <f t="shared" ref="BA18" si="161">AZ18/AZ$19</f>
        <v>0</v>
      </c>
      <c r="BB18" s="4">
        <v>1</v>
      </c>
      <c r="BC18" s="7">
        <f t="shared" ref="BC18" si="162">BB18/BB$19</f>
        <v>3.125E-2</v>
      </c>
      <c r="BD18" s="4">
        <v>1</v>
      </c>
      <c r="BE18" s="7">
        <f t="shared" ref="BE18" si="163">BD18/BD$19</f>
        <v>3.5714285714285712E-2</v>
      </c>
      <c r="BF18" s="4"/>
      <c r="BG18" s="7">
        <f t="shared" ref="BG18" si="164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/>
      <c r="BW18" s="7"/>
      <c r="BX18" s="4">
        <f t="shared" si="10"/>
        <v>1</v>
      </c>
      <c r="BY18" s="7">
        <f t="shared" ref="BY18" si="165">BX18/BX$19</f>
        <v>1.7857142857142856E-2</v>
      </c>
      <c r="BZ18" s="4">
        <f t="shared" si="11"/>
        <v>2</v>
      </c>
      <c r="CA18" s="7">
        <f t="shared" ref="CA18" si="166">BZ18/BZ$19</f>
        <v>3.9215686274509803E-2</v>
      </c>
      <c r="CB18" s="4">
        <f t="shared" si="12"/>
        <v>1</v>
      </c>
      <c r="CC18" s="7">
        <f t="shared" ref="CC18" si="167">CB18/CB$19</f>
        <v>2.0833333333333332E-2</v>
      </c>
      <c r="CD18" s="4">
        <f t="shared" si="13"/>
        <v>0</v>
      </c>
      <c r="CE18" s="7">
        <f t="shared" ref="CE18" si="168">CD18/CD$19</f>
        <v>0</v>
      </c>
      <c r="CF18" s="4">
        <f t="shared" si="14"/>
        <v>0</v>
      </c>
      <c r="CG18" s="7">
        <f t="shared" si="15"/>
        <v>0</v>
      </c>
      <c r="CH18" s="68"/>
      <c r="CI18" s="7"/>
      <c r="CJ18" s="68"/>
      <c r="CK18" s="7"/>
      <c r="CL18" s="68">
        <v>1</v>
      </c>
      <c r="CM18" s="46">
        <f>CL18/CL19</f>
        <v>2.8571428571428571E-2</v>
      </c>
      <c r="CN18" s="50">
        <v>1</v>
      </c>
      <c r="CO18" s="72">
        <f>CN18/CN19</f>
        <v>2.7027027027027029E-2</v>
      </c>
      <c r="CP18" s="50">
        <v>1</v>
      </c>
      <c r="CQ18" s="72">
        <f>CP18/CP19</f>
        <v>2.7777777777777776E-2</v>
      </c>
      <c r="CR18" s="50">
        <v>1</v>
      </c>
      <c r="CS18" s="56">
        <f>CR18/CR19</f>
        <v>3.0303030303030304E-2</v>
      </c>
    </row>
    <row r="19" spans="1:97" ht="47.25" customHeight="1" thickTop="1" thickBot="1" x14ac:dyDescent="0.3">
      <c r="A19" s="31" t="s">
        <v>8</v>
      </c>
      <c r="B19" s="42">
        <f>SUM(B11:B18)</f>
        <v>5</v>
      </c>
      <c r="C19" s="43"/>
      <c r="D19" s="43">
        <f t="shared" ref="D19:CD19" si="169">SUM(D11:D18)</f>
        <v>5</v>
      </c>
      <c r="E19" s="43"/>
      <c r="F19" s="43">
        <f t="shared" si="169"/>
        <v>4</v>
      </c>
      <c r="G19" s="43"/>
      <c r="H19" s="43">
        <f t="shared" si="169"/>
        <v>5</v>
      </c>
      <c r="I19" s="43"/>
      <c r="J19" s="43">
        <f t="shared" si="169"/>
        <v>4</v>
      </c>
      <c r="K19" s="43"/>
      <c r="L19" s="43">
        <f>SUM(L11:L18)</f>
        <v>3</v>
      </c>
      <c r="M19" s="63"/>
      <c r="N19" s="48">
        <f>SUM(N11:N18)</f>
        <v>3</v>
      </c>
      <c r="O19" s="48"/>
      <c r="P19" s="48">
        <f>SUM(P11:P18)</f>
        <v>5</v>
      </c>
      <c r="Q19" s="48"/>
      <c r="R19" s="66">
        <f>SUM(R11:R18)</f>
        <v>7</v>
      </c>
      <c r="S19" s="43"/>
      <c r="T19" s="54">
        <f>SUM(T11:T18)</f>
        <v>8</v>
      </c>
      <c r="U19" s="77"/>
      <c r="V19" s="54">
        <f>SUM(V11:V18)</f>
        <v>6</v>
      </c>
      <c r="W19" s="77"/>
      <c r="X19" s="54">
        <f>SUM(X11:X18)</f>
        <v>8</v>
      </c>
      <c r="Y19" s="65"/>
      <c r="Z19" s="42">
        <f t="shared" si="169"/>
        <v>9</v>
      </c>
      <c r="AA19" s="43"/>
      <c r="AB19" s="43">
        <f t="shared" si="169"/>
        <v>17</v>
      </c>
      <c r="AC19" s="43"/>
      <c r="AD19" s="43">
        <f t="shared" si="169"/>
        <v>15</v>
      </c>
      <c r="AE19" s="43"/>
      <c r="AF19" s="43">
        <f t="shared" si="169"/>
        <v>15</v>
      </c>
      <c r="AG19" s="43"/>
      <c r="AH19" s="43">
        <f t="shared" si="169"/>
        <v>17</v>
      </c>
      <c r="AI19" s="43"/>
      <c r="AJ19" s="43">
        <f>SUM(AJ11:AJ18)</f>
        <v>18</v>
      </c>
      <c r="AK19" s="63"/>
      <c r="AL19" s="48">
        <f>SUM(AL11:AL18)</f>
        <v>15</v>
      </c>
      <c r="AM19" s="48"/>
      <c r="AN19" s="48">
        <f>SUM(AN11:AN18)</f>
        <v>17</v>
      </c>
      <c r="AO19" s="48"/>
      <c r="AP19" s="66">
        <f>SUM(AP11:AP18)</f>
        <v>14</v>
      </c>
      <c r="AQ19" s="43"/>
      <c r="AR19" s="54">
        <f>SUM(AR11:AR18)</f>
        <v>13</v>
      </c>
      <c r="AS19" s="77"/>
      <c r="AT19" s="54">
        <f>SUM(AT11:AT18)</f>
        <v>21</v>
      </c>
      <c r="AU19" s="77"/>
      <c r="AV19" s="54">
        <f>SUM(AV11:AV18)</f>
        <v>17</v>
      </c>
      <c r="AW19" s="65"/>
      <c r="AX19" s="42">
        <f t="shared" si="169"/>
        <v>36</v>
      </c>
      <c r="AY19" s="43"/>
      <c r="AZ19" s="43">
        <f t="shared" si="169"/>
        <v>34</v>
      </c>
      <c r="BA19" s="43"/>
      <c r="BB19" s="43">
        <f t="shared" si="169"/>
        <v>32</v>
      </c>
      <c r="BC19" s="43"/>
      <c r="BD19" s="43">
        <f t="shared" si="169"/>
        <v>28</v>
      </c>
      <c r="BE19" s="43"/>
      <c r="BF19" s="43">
        <f t="shared" si="169"/>
        <v>22</v>
      </c>
      <c r="BG19" s="43"/>
      <c r="BH19" s="43">
        <f>SUM(BH11:BH18)</f>
        <v>21</v>
      </c>
      <c r="BI19" s="63"/>
      <c r="BJ19" s="48">
        <f>SUM(BJ11:BJ18)</f>
        <v>20</v>
      </c>
      <c r="BK19" s="48"/>
      <c r="BL19" s="48">
        <f>SUM(BL11:BL18)</f>
        <v>15</v>
      </c>
      <c r="BM19" s="48"/>
      <c r="BN19" s="66">
        <f>SUM(BN11:BN18)</f>
        <v>14</v>
      </c>
      <c r="BO19" s="43"/>
      <c r="BP19" s="54">
        <f>SUM(BP11:BP18)</f>
        <v>16</v>
      </c>
      <c r="BQ19" s="77"/>
      <c r="BR19" s="54">
        <f>SUM(BR11:BR18)</f>
        <v>9</v>
      </c>
      <c r="BS19" s="77"/>
      <c r="BT19" s="54">
        <f>SUM(BT11:BT18)</f>
        <v>8</v>
      </c>
      <c r="BU19" s="65"/>
      <c r="BV19" s="42">
        <f t="shared" si="169"/>
        <v>50</v>
      </c>
      <c r="BW19" s="43"/>
      <c r="BX19" s="43">
        <f t="shared" si="169"/>
        <v>56</v>
      </c>
      <c r="BY19" s="43"/>
      <c r="BZ19" s="43">
        <f t="shared" si="169"/>
        <v>51</v>
      </c>
      <c r="CA19" s="43"/>
      <c r="CB19" s="43">
        <f t="shared" si="169"/>
        <v>48</v>
      </c>
      <c r="CC19" s="43"/>
      <c r="CD19" s="43">
        <f t="shared" si="169"/>
        <v>43</v>
      </c>
      <c r="CE19" s="43"/>
      <c r="CF19" s="43">
        <f t="shared" ref="CF19" si="170">SUM(CF11:CF18)</f>
        <v>42</v>
      </c>
      <c r="CG19" s="63"/>
      <c r="CH19" s="48">
        <f>SUM(CH11:CH18)</f>
        <v>38</v>
      </c>
      <c r="CI19" s="48"/>
      <c r="CJ19" s="48">
        <f>SUM(CJ11:CJ18)</f>
        <v>37</v>
      </c>
      <c r="CK19" s="48"/>
      <c r="CL19" s="66">
        <f>SUM(CL11:CL18)</f>
        <v>35</v>
      </c>
      <c r="CM19" s="43"/>
      <c r="CN19" s="54">
        <f>SUM(CN11:CN18)</f>
        <v>37</v>
      </c>
      <c r="CO19" s="77"/>
      <c r="CP19" s="54">
        <f>SUM(CP11:CP18)</f>
        <v>36</v>
      </c>
      <c r="CQ19" s="77"/>
      <c r="CR19" s="54">
        <f>SUM(CR11:CR18)</f>
        <v>33</v>
      </c>
      <c r="CS19" s="65"/>
    </row>
  </sheetData>
  <mergeCells count="55"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D8:AE8"/>
    <mergeCell ref="AB8:AC8"/>
    <mergeCell ref="BT8:BU8"/>
    <mergeCell ref="AT8:AU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  <mergeCell ref="BZ8:CA8"/>
    <mergeCell ref="BV7:CS7"/>
    <mergeCell ref="CD8:CE8"/>
    <mergeCell ref="A6:CS6"/>
    <mergeCell ref="CL8:CM8"/>
    <mergeCell ref="CR8:CS8"/>
    <mergeCell ref="R8:S8"/>
    <mergeCell ref="X8:Y8"/>
    <mergeCell ref="AP8:AQ8"/>
    <mergeCell ref="AV8:AW8"/>
    <mergeCell ref="BN8:BO8"/>
    <mergeCell ref="CB8:CC8"/>
    <mergeCell ref="BL8:BM8"/>
    <mergeCell ref="CH8:CI8"/>
    <mergeCell ref="CJ8:CK8"/>
    <mergeCell ref="BP8:BQ8"/>
    <mergeCell ref="CN8:CO8"/>
    <mergeCell ref="V8:W8"/>
    <mergeCell ref="BR8:BS8"/>
    <mergeCell ref="CP8:CQ8"/>
    <mergeCell ref="N8:O8"/>
    <mergeCell ref="P8:Q8"/>
    <mergeCell ref="AL8:AM8"/>
    <mergeCell ref="AN8:AO8"/>
    <mergeCell ref="BJ8:BK8"/>
    <mergeCell ref="T8:U8"/>
    <mergeCell ref="AR8:AS8"/>
  </mergeCells>
  <printOptions horizontalCentered="1"/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S20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41" width="9.140625" hidden="1" customWidth="1"/>
    <col min="42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23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81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21</v>
      </c>
      <c r="C9" s="8">
        <f>B9/B$19</f>
        <v>0.7</v>
      </c>
      <c r="D9" s="11">
        <v>23</v>
      </c>
      <c r="E9" s="8">
        <f>D9/D$19</f>
        <v>0.69696969696969702</v>
      </c>
      <c r="F9" s="11">
        <v>23</v>
      </c>
      <c r="G9" s="8">
        <f>F9/F$19</f>
        <v>0.65714285714285714</v>
      </c>
      <c r="H9" s="11">
        <v>22</v>
      </c>
      <c r="I9" s="8">
        <f>H9/H$19</f>
        <v>0.66666666666666663</v>
      </c>
      <c r="J9" s="11">
        <v>20</v>
      </c>
      <c r="K9" s="8">
        <f>J9/J$19</f>
        <v>0.625</v>
      </c>
      <c r="L9" s="11">
        <v>20</v>
      </c>
      <c r="M9" s="8">
        <f t="shared" ref="M9:M18" si="0">L9/L$19</f>
        <v>0.60606060606060608</v>
      </c>
      <c r="N9" s="67">
        <v>17</v>
      </c>
      <c r="O9" s="8">
        <f t="shared" ref="O9:O18" si="1">N9/N$19</f>
        <v>0.54838709677419351</v>
      </c>
      <c r="P9" s="67">
        <v>15</v>
      </c>
      <c r="Q9" s="8">
        <f t="shared" ref="Q9:Q17" si="2">P9/P$19</f>
        <v>0.5</v>
      </c>
      <c r="R9" s="67">
        <v>12</v>
      </c>
      <c r="S9" s="45">
        <f>R9/R19</f>
        <v>0.4</v>
      </c>
      <c r="T9" s="49">
        <v>13</v>
      </c>
      <c r="U9" s="73">
        <f>T9/T19</f>
        <v>0.4642857142857143</v>
      </c>
      <c r="V9" s="49">
        <v>22</v>
      </c>
      <c r="W9" s="73">
        <f>V9/V19</f>
        <v>0.47826086956521741</v>
      </c>
      <c r="X9" s="49">
        <v>19</v>
      </c>
      <c r="Y9" s="55">
        <f>X9/X19</f>
        <v>0.38775510204081631</v>
      </c>
      <c r="Z9" s="34">
        <v>8</v>
      </c>
      <c r="AA9" s="8">
        <f>Z9/Z$19</f>
        <v>0.47058823529411764</v>
      </c>
      <c r="AB9" s="5">
        <v>15</v>
      </c>
      <c r="AC9" s="8">
        <f>AB9/AB$19</f>
        <v>0.55555555555555558</v>
      </c>
      <c r="AD9" s="5">
        <v>15</v>
      </c>
      <c r="AE9" s="8">
        <f>AD9/AD$19</f>
        <v>0.5</v>
      </c>
      <c r="AF9" s="5">
        <v>14</v>
      </c>
      <c r="AG9" s="8">
        <f>AF9/AF$19</f>
        <v>0.5</v>
      </c>
      <c r="AH9" s="5">
        <v>18</v>
      </c>
      <c r="AI9" s="8">
        <f>AH9/AH$19</f>
        <v>0.51428571428571423</v>
      </c>
      <c r="AJ9" s="5">
        <v>16</v>
      </c>
      <c r="AK9" s="8">
        <f t="shared" ref="AK9:AK18" si="3">AJ9/AJ$19</f>
        <v>0.45714285714285713</v>
      </c>
      <c r="AL9" s="67">
        <v>19</v>
      </c>
      <c r="AM9" s="8">
        <f t="shared" ref="AM9:AM18" si="4">AL9/AL$19</f>
        <v>0.37254901960784315</v>
      </c>
      <c r="AN9" s="67">
        <v>20</v>
      </c>
      <c r="AO9" s="8">
        <f t="shared" ref="AO9:AO18" si="5">AN9/AN$19</f>
        <v>0.34482758620689657</v>
      </c>
      <c r="AP9" s="67">
        <v>25</v>
      </c>
      <c r="AQ9" s="45">
        <f>AP9/AP19</f>
        <v>0.33333333333333331</v>
      </c>
      <c r="AR9" s="49">
        <v>23</v>
      </c>
      <c r="AS9" s="73">
        <f>AR9/AR19</f>
        <v>0.29487179487179488</v>
      </c>
      <c r="AT9" s="49">
        <v>29</v>
      </c>
      <c r="AU9" s="73">
        <f>AT9/AT19</f>
        <v>0.40845070422535212</v>
      </c>
      <c r="AV9" s="49">
        <v>37</v>
      </c>
      <c r="AW9" s="55">
        <f>AV9/AV19</f>
        <v>0.38947368421052631</v>
      </c>
      <c r="AX9" s="34">
        <v>203</v>
      </c>
      <c r="AY9" s="8">
        <f>AX9/AX$19</f>
        <v>0.62269938650306744</v>
      </c>
      <c r="AZ9" s="5">
        <v>249</v>
      </c>
      <c r="BA9" s="8">
        <f>AZ9/AZ$19</f>
        <v>0.6484375</v>
      </c>
      <c r="BB9" s="5">
        <v>246</v>
      </c>
      <c r="BC9" s="8">
        <f>BB9/BB$19</f>
        <v>0.6542553191489362</v>
      </c>
      <c r="BD9" s="5">
        <v>241</v>
      </c>
      <c r="BE9" s="8">
        <f>BD9/BD$19</f>
        <v>0.63254593175853013</v>
      </c>
      <c r="BF9" s="5">
        <v>236</v>
      </c>
      <c r="BG9" s="8">
        <f>BF9/BF$19</f>
        <v>0.6243386243386243</v>
      </c>
      <c r="BH9" s="5">
        <v>218</v>
      </c>
      <c r="BI9" s="8">
        <f t="shared" ref="BI9:BI18" si="6">BH9/BH$19</f>
        <v>0.60387811634349031</v>
      </c>
      <c r="BJ9" s="67">
        <v>205</v>
      </c>
      <c r="BK9" s="8">
        <f t="shared" ref="BK9:BK18" si="7">BJ9/BJ$19</f>
        <v>0.60471976401179939</v>
      </c>
      <c r="BL9" s="67">
        <v>186</v>
      </c>
      <c r="BM9" s="8">
        <f t="shared" ref="BM9:BM18" si="8">BL9/BL$19</f>
        <v>0.59424920127795522</v>
      </c>
      <c r="BN9" s="67">
        <v>174</v>
      </c>
      <c r="BO9" s="45">
        <f>BN9/BN19</f>
        <v>0.62815884476534301</v>
      </c>
      <c r="BP9" s="49">
        <v>166</v>
      </c>
      <c r="BQ9" s="73">
        <f>BP9/BP19</f>
        <v>0.67479674796747968</v>
      </c>
      <c r="BR9" s="49">
        <v>166</v>
      </c>
      <c r="BS9" s="73">
        <f>BR9/BR19</f>
        <v>0.69166666666666665</v>
      </c>
      <c r="BT9" s="49">
        <v>160</v>
      </c>
      <c r="BU9" s="55">
        <f>BT9/BT19</f>
        <v>0.71111111111111114</v>
      </c>
      <c r="BV9" s="34">
        <f t="shared" ref="BV9:BV18" si="9">B9+Z9+AX9</f>
        <v>232</v>
      </c>
      <c r="BW9" s="8">
        <f>BV9/BV$19</f>
        <v>0.62198391420911525</v>
      </c>
      <c r="BX9" s="5">
        <f t="shared" ref="BX9:BX18" si="10">D9+AB9+AZ9</f>
        <v>287</v>
      </c>
      <c r="BY9" s="8">
        <f>BX9/BX$19</f>
        <v>0.64639639639639634</v>
      </c>
      <c r="BZ9" s="5">
        <f t="shared" ref="BZ9:BZ18" si="11">F9+AD9+BB9</f>
        <v>284</v>
      </c>
      <c r="CA9" s="8">
        <f>BZ9/BZ$19</f>
        <v>0.64399092970521543</v>
      </c>
      <c r="CB9" s="5">
        <f t="shared" ref="CB9:CB18" si="12">H9+AF9+BD9</f>
        <v>277</v>
      </c>
      <c r="CC9" s="8">
        <f>CB9/CB$19</f>
        <v>0.62669683257918551</v>
      </c>
      <c r="CD9" s="5">
        <f t="shared" ref="CD9:CD18" si="13">J9+AH9+BF9</f>
        <v>274</v>
      </c>
      <c r="CE9" s="8">
        <f>CD9/CD$19</f>
        <v>0.61573033707865166</v>
      </c>
      <c r="CF9" s="5">
        <f t="shared" ref="CF9:CF18" si="14">L9+AJ9+BH9</f>
        <v>254</v>
      </c>
      <c r="CG9" s="23">
        <f t="shared" ref="CG9:CG18" si="15">CF9/CF$19</f>
        <v>0.59207459207459212</v>
      </c>
      <c r="CH9" s="67">
        <v>241</v>
      </c>
      <c r="CI9" s="8">
        <f t="shared" ref="CI9:CI18" si="16">CH9/CH$19</f>
        <v>0.57244655581947745</v>
      </c>
      <c r="CJ9" s="67">
        <v>221</v>
      </c>
      <c r="CK9" s="8">
        <f t="shared" ref="CK9:CK18" si="17">CJ9/CJ$19</f>
        <v>0.55112219451371569</v>
      </c>
      <c r="CL9" s="67">
        <v>211</v>
      </c>
      <c r="CM9" s="45">
        <f>CL9/CL19</f>
        <v>0.55235602094240843</v>
      </c>
      <c r="CN9" s="49">
        <v>202</v>
      </c>
      <c r="CO9" s="73">
        <f>CN9/CN19</f>
        <v>0.57386363636363635</v>
      </c>
      <c r="CP9" s="49">
        <v>217</v>
      </c>
      <c r="CQ9" s="73">
        <f>CP9/CP19</f>
        <v>0.60784313725490191</v>
      </c>
      <c r="CR9" s="49">
        <v>216</v>
      </c>
      <c r="CS9" s="55">
        <f>CR9/CR19</f>
        <v>0.58536585365853655</v>
      </c>
    </row>
    <row r="10" spans="1:97" ht="47.25" customHeight="1" thickBot="1" x14ac:dyDescent="0.3">
      <c r="A10" s="29" t="s">
        <v>10</v>
      </c>
      <c r="B10" s="36">
        <v>9</v>
      </c>
      <c r="C10" s="7">
        <f t="shared" ref="C10:E18" si="18">B10/B$19</f>
        <v>0.3</v>
      </c>
      <c r="D10" s="10">
        <v>10</v>
      </c>
      <c r="E10" s="7">
        <f t="shared" si="18"/>
        <v>0.30303030303030304</v>
      </c>
      <c r="F10" s="10">
        <v>12</v>
      </c>
      <c r="G10" s="7">
        <f t="shared" ref="G10" si="19">F10/F$19</f>
        <v>0.34285714285714286</v>
      </c>
      <c r="H10" s="10">
        <v>11</v>
      </c>
      <c r="I10" s="7">
        <f t="shared" ref="I10" si="20">H10/H$19</f>
        <v>0.33333333333333331</v>
      </c>
      <c r="J10" s="10">
        <v>12</v>
      </c>
      <c r="K10" s="7">
        <f t="shared" ref="K10" si="21">J10/J$19</f>
        <v>0.375</v>
      </c>
      <c r="L10" s="10">
        <v>13</v>
      </c>
      <c r="M10" s="7">
        <f t="shared" si="0"/>
        <v>0.39393939393939392</v>
      </c>
      <c r="N10" s="68">
        <v>14</v>
      </c>
      <c r="O10" s="7">
        <f t="shared" si="1"/>
        <v>0.45161290322580644</v>
      </c>
      <c r="P10" s="68">
        <v>15</v>
      </c>
      <c r="Q10" s="7">
        <f t="shared" si="2"/>
        <v>0.5</v>
      </c>
      <c r="R10" s="68">
        <v>18</v>
      </c>
      <c r="S10" s="46">
        <f>R10/R19</f>
        <v>0.6</v>
      </c>
      <c r="T10" s="50">
        <v>15</v>
      </c>
      <c r="U10" s="72">
        <f>T10/T19</f>
        <v>0.5357142857142857</v>
      </c>
      <c r="V10" s="50">
        <v>24</v>
      </c>
      <c r="W10" s="72">
        <f>V10/V19</f>
        <v>0.52173913043478259</v>
      </c>
      <c r="X10" s="50">
        <v>30</v>
      </c>
      <c r="Y10" s="56">
        <f>X10/X19</f>
        <v>0.61224489795918369</v>
      </c>
      <c r="Z10" s="33">
        <v>9</v>
      </c>
      <c r="AA10" s="7">
        <f t="shared" ref="AA10" si="22">Z10/Z$19</f>
        <v>0.52941176470588236</v>
      </c>
      <c r="AB10" s="4">
        <v>12</v>
      </c>
      <c r="AC10" s="7">
        <f t="shared" ref="AC10" si="23">AB10/AB$19</f>
        <v>0.44444444444444442</v>
      </c>
      <c r="AD10" s="4">
        <v>15</v>
      </c>
      <c r="AE10" s="7">
        <f t="shared" ref="AE10" si="24">AD10/AD$19</f>
        <v>0.5</v>
      </c>
      <c r="AF10" s="4">
        <v>14</v>
      </c>
      <c r="AG10" s="7">
        <f t="shared" ref="AG10" si="25">AF10/AF$19</f>
        <v>0.5</v>
      </c>
      <c r="AH10" s="4">
        <v>17</v>
      </c>
      <c r="AI10" s="7">
        <f t="shared" ref="AI10" si="26">AH10/AH$19</f>
        <v>0.48571428571428571</v>
      </c>
      <c r="AJ10" s="4">
        <v>19</v>
      </c>
      <c r="AK10" s="7">
        <f t="shared" si="3"/>
        <v>0.54285714285714282</v>
      </c>
      <c r="AL10" s="68">
        <v>32</v>
      </c>
      <c r="AM10" s="7">
        <f t="shared" si="4"/>
        <v>0.62745098039215685</v>
      </c>
      <c r="AN10" s="68">
        <v>38</v>
      </c>
      <c r="AO10" s="7">
        <f t="shared" si="5"/>
        <v>0.65517241379310343</v>
      </c>
      <c r="AP10" s="68">
        <v>50</v>
      </c>
      <c r="AQ10" s="46">
        <f>AP10/AP19</f>
        <v>0.66666666666666663</v>
      </c>
      <c r="AR10" s="50">
        <v>55</v>
      </c>
      <c r="AS10" s="72">
        <f>AR10/AR19</f>
        <v>0.70512820512820518</v>
      </c>
      <c r="AT10" s="50">
        <v>42</v>
      </c>
      <c r="AU10" s="72">
        <f>AT10/AT19</f>
        <v>0.59154929577464788</v>
      </c>
      <c r="AV10" s="50">
        <v>58</v>
      </c>
      <c r="AW10" s="56">
        <f>AV10/AV19</f>
        <v>0.61052631578947369</v>
      </c>
      <c r="AX10" s="33">
        <v>123</v>
      </c>
      <c r="AY10" s="7">
        <f t="shared" ref="AY10" si="27">AX10/AX$19</f>
        <v>0.3773006134969325</v>
      </c>
      <c r="AZ10" s="4">
        <v>135</v>
      </c>
      <c r="BA10" s="7">
        <f t="shared" ref="BA10" si="28">AZ10/AZ$19</f>
        <v>0.3515625</v>
      </c>
      <c r="BB10" s="4">
        <v>130</v>
      </c>
      <c r="BC10" s="7">
        <f t="shared" ref="BC10" si="29">BB10/BB$19</f>
        <v>0.34574468085106386</v>
      </c>
      <c r="BD10" s="4">
        <v>140</v>
      </c>
      <c r="BE10" s="7">
        <f t="shared" ref="BE10" si="30">BD10/BD$19</f>
        <v>0.36745406824146981</v>
      </c>
      <c r="BF10" s="4">
        <v>142</v>
      </c>
      <c r="BG10" s="7">
        <f t="shared" ref="BG10" si="31">BF10/BF$19</f>
        <v>0.37566137566137564</v>
      </c>
      <c r="BH10" s="4">
        <v>143</v>
      </c>
      <c r="BI10" s="7">
        <f t="shared" si="6"/>
        <v>0.39612188365650969</v>
      </c>
      <c r="BJ10" s="68">
        <v>134</v>
      </c>
      <c r="BK10" s="7">
        <f t="shared" si="7"/>
        <v>0.39528023598820061</v>
      </c>
      <c r="BL10" s="68">
        <v>127</v>
      </c>
      <c r="BM10" s="7">
        <f t="shared" si="8"/>
        <v>0.40575079872204473</v>
      </c>
      <c r="BN10" s="68">
        <v>103</v>
      </c>
      <c r="BO10" s="46">
        <f>BN10/BN19</f>
        <v>0.37184115523465705</v>
      </c>
      <c r="BP10" s="50">
        <v>80</v>
      </c>
      <c r="BQ10" s="72">
        <f>BP10/BP19</f>
        <v>0.32520325203252032</v>
      </c>
      <c r="BR10" s="50">
        <v>74</v>
      </c>
      <c r="BS10" s="72">
        <f>BR10/BR19</f>
        <v>0.30833333333333335</v>
      </c>
      <c r="BT10" s="50">
        <v>65</v>
      </c>
      <c r="BU10" s="56">
        <f>BT10/BT19</f>
        <v>0.28888888888888886</v>
      </c>
      <c r="BV10" s="33">
        <f t="shared" si="9"/>
        <v>141</v>
      </c>
      <c r="BW10" s="7">
        <f t="shared" ref="BW10" si="32">BV10/BV$19</f>
        <v>0.37801608579088469</v>
      </c>
      <c r="BX10" s="4">
        <f t="shared" si="10"/>
        <v>157</v>
      </c>
      <c r="BY10" s="7">
        <f t="shared" ref="BY10" si="33">BX10/BX$19</f>
        <v>0.3536036036036036</v>
      </c>
      <c r="BZ10" s="4">
        <f t="shared" si="11"/>
        <v>157</v>
      </c>
      <c r="CA10" s="7">
        <f t="shared" ref="CA10" si="34">BZ10/BZ$19</f>
        <v>0.35600907029478457</v>
      </c>
      <c r="CB10" s="4">
        <f t="shared" si="12"/>
        <v>165</v>
      </c>
      <c r="CC10" s="7">
        <f t="shared" ref="CC10" si="35">CB10/CB$19</f>
        <v>0.37330316742081449</v>
      </c>
      <c r="CD10" s="4">
        <f t="shared" si="13"/>
        <v>171</v>
      </c>
      <c r="CE10" s="7">
        <f t="shared" ref="CE10" si="36">CD10/CD$19</f>
        <v>0.38426966292134829</v>
      </c>
      <c r="CF10" s="4">
        <f t="shared" si="14"/>
        <v>175</v>
      </c>
      <c r="CG10" s="21">
        <f t="shared" si="15"/>
        <v>0.40792540792540793</v>
      </c>
      <c r="CH10" s="68">
        <v>180</v>
      </c>
      <c r="CI10" s="7">
        <f t="shared" si="16"/>
        <v>0.42755344418052255</v>
      </c>
      <c r="CJ10" s="68">
        <v>180</v>
      </c>
      <c r="CK10" s="7">
        <f t="shared" si="17"/>
        <v>0.44887780548628431</v>
      </c>
      <c r="CL10" s="68">
        <v>171</v>
      </c>
      <c r="CM10" s="46">
        <f>CL10/CL19</f>
        <v>0.44764397905759162</v>
      </c>
      <c r="CN10" s="50">
        <v>150</v>
      </c>
      <c r="CO10" s="72">
        <f>CN10/CN19</f>
        <v>0.42613636363636365</v>
      </c>
      <c r="CP10" s="50">
        <v>140</v>
      </c>
      <c r="CQ10" s="72">
        <f>CP10/CP19</f>
        <v>0.39215686274509803</v>
      </c>
      <c r="CR10" s="50">
        <v>153</v>
      </c>
      <c r="CS10" s="56">
        <f>CR10/CR19</f>
        <v>0.41463414634146339</v>
      </c>
    </row>
    <row r="11" spans="1:97" ht="47.25" customHeight="1" thickTop="1" x14ac:dyDescent="0.25">
      <c r="A11" s="30" t="s">
        <v>0</v>
      </c>
      <c r="B11" s="37">
        <v>1</v>
      </c>
      <c r="C11" s="8">
        <f t="shared" si="18"/>
        <v>3.3333333333333333E-2</v>
      </c>
      <c r="D11" s="11">
        <v>1</v>
      </c>
      <c r="E11" s="8">
        <f t="shared" si="18"/>
        <v>3.0303030303030304E-2</v>
      </c>
      <c r="F11" s="11">
        <v>1</v>
      </c>
      <c r="G11" s="8">
        <f t="shared" ref="G11" si="37">F11/F$19</f>
        <v>2.8571428571428571E-2</v>
      </c>
      <c r="H11" s="11">
        <v>1</v>
      </c>
      <c r="I11" s="8">
        <f t="shared" ref="I11" si="38">H11/H$19</f>
        <v>3.0303030303030304E-2</v>
      </c>
      <c r="J11" s="11">
        <v>1</v>
      </c>
      <c r="K11" s="8">
        <f t="shared" ref="K11" si="39">J11/J$19</f>
        <v>3.125E-2</v>
      </c>
      <c r="L11" s="11">
        <v>1</v>
      </c>
      <c r="M11" s="8">
        <f t="shared" si="0"/>
        <v>3.0303030303030304E-2</v>
      </c>
      <c r="N11" s="67">
        <v>1</v>
      </c>
      <c r="O11" s="8">
        <f t="shared" si="1"/>
        <v>3.2258064516129031E-2</v>
      </c>
      <c r="P11" s="67">
        <v>1</v>
      </c>
      <c r="Q11" s="8">
        <f t="shared" si="2"/>
        <v>3.3333333333333333E-2</v>
      </c>
      <c r="R11" s="67"/>
      <c r="S11" s="45"/>
      <c r="T11" s="51"/>
      <c r="U11" s="74"/>
      <c r="V11" s="51"/>
      <c r="W11" s="74"/>
      <c r="X11" s="51"/>
      <c r="Y11" s="57"/>
      <c r="Z11" s="34"/>
      <c r="AA11" s="8"/>
      <c r="AB11" s="5"/>
      <c r="AC11" s="8">
        <f t="shared" ref="AC11" si="40">AB11/AB$19</f>
        <v>0</v>
      </c>
      <c r="AD11" s="5"/>
      <c r="AE11" s="8">
        <f t="shared" ref="AE11" si="41">AD11/AD$19</f>
        <v>0</v>
      </c>
      <c r="AF11" s="5"/>
      <c r="AG11" s="8">
        <f t="shared" ref="AG11" si="42">AF11/AF$19</f>
        <v>0</v>
      </c>
      <c r="AH11" s="5">
        <v>2</v>
      </c>
      <c r="AI11" s="8">
        <f t="shared" ref="AI11" si="43">AH11/AH$19</f>
        <v>5.7142857142857141E-2</v>
      </c>
      <c r="AJ11" s="5">
        <v>2</v>
      </c>
      <c r="AK11" s="8">
        <f t="shared" si="3"/>
        <v>5.7142857142857141E-2</v>
      </c>
      <c r="AL11" s="67">
        <v>1</v>
      </c>
      <c r="AM11" s="8">
        <f t="shared" si="4"/>
        <v>1.9607843137254902E-2</v>
      </c>
      <c r="AN11" s="67"/>
      <c r="AO11" s="8"/>
      <c r="AP11" s="67">
        <v>3</v>
      </c>
      <c r="AQ11" s="45">
        <f>AP11/AP19</f>
        <v>0.04</v>
      </c>
      <c r="AR11" s="51">
        <v>5</v>
      </c>
      <c r="AS11" s="74">
        <f>AR11/AR19</f>
        <v>6.4102564102564097E-2</v>
      </c>
      <c r="AT11" s="51">
        <v>6</v>
      </c>
      <c r="AU11" s="74">
        <f>AT11/AT19</f>
        <v>8.4507042253521125E-2</v>
      </c>
      <c r="AV11" s="51">
        <v>6</v>
      </c>
      <c r="AW11" s="57">
        <f>AV11/AV19</f>
        <v>6.3157894736842107E-2</v>
      </c>
      <c r="AX11" s="34">
        <v>31</v>
      </c>
      <c r="AY11" s="8">
        <f t="shared" ref="AY11" si="44">AX11/AX$19</f>
        <v>9.5092024539877307E-2</v>
      </c>
      <c r="AZ11" s="5">
        <v>31</v>
      </c>
      <c r="BA11" s="8">
        <f t="shared" ref="BA11" si="45">AZ11/AZ$19</f>
        <v>8.0729166666666671E-2</v>
      </c>
      <c r="BB11" s="5">
        <v>34</v>
      </c>
      <c r="BC11" s="8">
        <f t="shared" ref="BC11" si="46">BB11/BB$19</f>
        <v>9.0425531914893623E-2</v>
      </c>
      <c r="BD11" s="5">
        <v>36</v>
      </c>
      <c r="BE11" s="8">
        <f t="shared" ref="BE11" si="47">BD11/BD$19</f>
        <v>9.4488188976377951E-2</v>
      </c>
      <c r="BF11" s="5">
        <v>32</v>
      </c>
      <c r="BG11" s="8">
        <f t="shared" ref="BG11" si="48">BF11/BF$19</f>
        <v>8.4656084656084651E-2</v>
      </c>
      <c r="BH11" s="5">
        <v>30</v>
      </c>
      <c r="BI11" s="8">
        <f t="shared" si="6"/>
        <v>8.3102493074792241E-2</v>
      </c>
      <c r="BJ11" s="67">
        <v>35</v>
      </c>
      <c r="BK11" s="8">
        <f t="shared" si="7"/>
        <v>0.10324483775811209</v>
      </c>
      <c r="BL11" s="67">
        <v>33</v>
      </c>
      <c r="BM11" s="8">
        <f t="shared" si="8"/>
        <v>0.10543130990415335</v>
      </c>
      <c r="BN11" s="67">
        <v>25</v>
      </c>
      <c r="BO11" s="45">
        <f>BN11/BN19</f>
        <v>9.0252707581227443E-2</v>
      </c>
      <c r="BP11" s="51">
        <v>20</v>
      </c>
      <c r="BQ11" s="74">
        <f>BP11/BP19</f>
        <v>8.1300813008130079E-2</v>
      </c>
      <c r="BR11" s="51">
        <v>20</v>
      </c>
      <c r="BS11" s="74">
        <f>BR11/BR19</f>
        <v>8.3333333333333329E-2</v>
      </c>
      <c r="BT11" s="51">
        <v>23</v>
      </c>
      <c r="BU11" s="57">
        <f>BT11/BT19</f>
        <v>0.10222222222222223</v>
      </c>
      <c r="BV11" s="34">
        <f t="shared" si="9"/>
        <v>32</v>
      </c>
      <c r="BW11" s="8">
        <f t="shared" ref="BW11" si="49">BV11/BV$19</f>
        <v>8.5790884718498661E-2</v>
      </c>
      <c r="BX11" s="5">
        <f t="shared" si="10"/>
        <v>32</v>
      </c>
      <c r="BY11" s="8">
        <f t="shared" ref="BY11" si="50">BX11/BX$19</f>
        <v>7.2072072072072071E-2</v>
      </c>
      <c r="BZ11" s="5">
        <f t="shared" si="11"/>
        <v>35</v>
      </c>
      <c r="CA11" s="8">
        <f t="shared" ref="CA11" si="51">BZ11/BZ$19</f>
        <v>7.9365079365079361E-2</v>
      </c>
      <c r="CB11" s="5">
        <f t="shared" si="12"/>
        <v>37</v>
      </c>
      <c r="CC11" s="8">
        <f t="shared" ref="CC11" si="52">CB11/CB$19</f>
        <v>8.3710407239818999E-2</v>
      </c>
      <c r="CD11" s="5">
        <f t="shared" si="13"/>
        <v>35</v>
      </c>
      <c r="CE11" s="8">
        <f t="shared" ref="CE11" si="53">CD11/CD$19</f>
        <v>7.8651685393258425E-2</v>
      </c>
      <c r="CF11" s="5">
        <f t="shared" si="14"/>
        <v>33</v>
      </c>
      <c r="CG11" s="23">
        <f t="shared" si="15"/>
        <v>7.6923076923076927E-2</v>
      </c>
      <c r="CH11" s="67">
        <v>37</v>
      </c>
      <c r="CI11" s="8">
        <f t="shared" si="16"/>
        <v>8.7885985748218529E-2</v>
      </c>
      <c r="CJ11" s="67">
        <v>34</v>
      </c>
      <c r="CK11" s="8">
        <f t="shared" si="17"/>
        <v>8.4788029925187039E-2</v>
      </c>
      <c r="CL11" s="67">
        <v>28</v>
      </c>
      <c r="CM11" s="45">
        <f>CL11/CL19</f>
        <v>7.3298429319371722E-2</v>
      </c>
      <c r="CN11" s="51">
        <v>25</v>
      </c>
      <c r="CO11" s="74">
        <f>CN11/CN19</f>
        <v>7.1022727272727279E-2</v>
      </c>
      <c r="CP11" s="51">
        <v>26</v>
      </c>
      <c r="CQ11" s="74">
        <f>CP11/CP19</f>
        <v>7.2829131652661069E-2</v>
      </c>
      <c r="CR11" s="51">
        <v>29</v>
      </c>
      <c r="CS11" s="57">
        <f>CR11/CR19</f>
        <v>7.8590785907859076E-2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8"/>
        <v>0</v>
      </c>
      <c r="F12" s="9"/>
      <c r="G12" s="6">
        <f t="shared" ref="G12" si="54">F12/F$19</f>
        <v>0</v>
      </c>
      <c r="H12" s="9"/>
      <c r="I12" s="6">
        <f t="shared" ref="I12" si="55">H12/H$19</f>
        <v>0</v>
      </c>
      <c r="J12" s="9"/>
      <c r="K12" s="6">
        <f t="shared" ref="K12" si="56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>
        <v>1</v>
      </c>
      <c r="U12" s="47">
        <f>T12/T19</f>
        <v>3.5714285714285712E-2</v>
      </c>
      <c r="V12" s="52">
        <v>2</v>
      </c>
      <c r="W12" s="47">
        <f>V12/V19</f>
        <v>4.3478260869565216E-2</v>
      </c>
      <c r="X12" s="52">
        <v>2</v>
      </c>
      <c r="Y12" s="19">
        <f>X12/X19</f>
        <v>4.0816326530612242E-2</v>
      </c>
      <c r="Z12" s="32"/>
      <c r="AA12" s="6"/>
      <c r="AB12" s="3">
        <v>2</v>
      </c>
      <c r="AC12" s="6">
        <f t="shared" ref="AC12" si="57">AB12/AB$19</f>
        <v>7.407407407407407E-2</v>
      </c>
      <c r="AD12" s="3">
        <v>1</v>
      </c>
      <c r="AE12" s="6">
        <f t="shared" ref="AE12" si="58">AD12/AD$19</f>
        <v>3.3333333333333333E-2</v>
      </c>
      <c r="AF12" s="3"/>
      <c r="AG12" s="6">
        <f t="shared" ref="AG12" si="59">AF12/AF$19</f>
        <v>0</v>
      </c>
      <c r="AH12" s="3">
        <v>1</v>
      </c>
      <c r="AI12" s="6">
        <f t="shared" ref="AI12" si="60">AH12/AH$19</f>
        <v>2.8571428571428571E-2</v>
      </c>
      <c r="AJ12" s="3">
        <v>1</v>
      </c>
      <c r="AK12" s="6">
        <f t="shared" si="3"/>
        <v>2.8571428571428571E-2</v>
      </c>
      <c r="AL12" s="69">
        <v>2</v>
      </c>
      <c r="AM12" s="6">
        <f t="shared" si="4"/>
        <v>3.9215686274509803E-2</v>
      </c>
      <c r="AN12" s="69">
        <v>2</v>
      </c>
      <c r="AO12" s="6">
        <f t="shared" si="5"/>
        <v>3.4482758620689655E-2</v>
      </c>
      <c r="AP12" s="69">
        <v>6</v>
      </c>
      <c r="AQ12" s="47">
        <f>AP12/AP19</f>
        <v>0.08</v>
      </c>
      <c r="AR12" s="52">
        <v>6</v>
      </c>
      <c r="AS12" s="47">
        <f>AR12/AR19</f>
        <v>7.6923076923076927E-2</v>
      </c>
      <c r="AT12" s="52">
        <v>2</v>
      </c>
      <c r="AU12" s="47">
        <f>AT12/AT19</f>
        <v>2.8169014084507043E-2</v>
      </c>
      <c r="AV12" s="52">
        <v>4</v>
      </c>
      <c r="AW12" s="19">
        <f>AV12/AV19</f>
        <v>4.2105263157894736E-2</v>
      </c>
      <c r="AX12" s="32">
        <v>12</v>
      </c>
      <c r="AY12" s="6">
        <f t="shared" ref="AY12" si="61">AX12/AX$19</f>
        <v>3.6809815950920248E-2</v>
      </c>
      <c r="AZ12" s="3">
        <v>17</v>
      </c>
      <c r="BA12" s="6">
        <f t="shared" ref="BA12" si="62">AZ12/AZ$19</f>
        <v>4.4270833333333336E-2</v>
      </c>
      <c r="BB12" s="3">
        <v>14</v>
      </c>
      <c r="BC12" s="6">
        <f t="shared" ref="BC12" si="63">BB12/BB$19</f>
        <v>3.7234042553191488E-2</v>
      </c>
      <c r="BD12" s="3">
        <v>12</v>
      </c>
      <c r="BE12" s="6">
        <f t="shared" ref="BE12" si="64">BD12/BD$19</f>
        <v>3.1496062992125984E-2</v>
      </c>
      <c r="BF12" s="3">
        <v>14</v>
      </c>
      <c r="BG12" s="6">
        <f t="shared" ref="BG12" si="65">BF12/BF$19</f>
        <v>3.7037037037037035E-2</v>
      </c>
      <c r="BH12" s="3">
        <v>10</v>
      </c>
      <c r="BI12" s="6">
        <f t="shared" si="6"/>
        <v>2.7700831024930747E-2</v>
      </c>
      <c r="BJ12" s="69">
        <v>6</v>
      </c>
      <c r="BK12" s="6">
        <f t="shared" si="7"/>
        <v>1.7699115044247787E-2</v>
      </c>
      <c r="BL12" s="69">
        <v>5</v>
      </c>
      <c r="BM12" s="6">
        <f t="shared" si="8"/>
        <v>1.5974440894568689E-2</v>
      </c>
      <c r="BN12" s="69">
        <v>3</v>
      </c>
      <c r="BO12" s="47">
        <f>BN12/BN19</f>
        <v>1.0830324909747292E-2</v>
      </c>
      <c r="BP12" s="52">
        <v>2</v>
      </c>
      <c r="BQ12" s="47">
        <f>BP12/BP19</f>
        <v>8.130081300813009E-3</v>
      </c>
      <c r="BR12" s="52">
        <v>2</v>
      </c>
      <c r="BS12" s="47">
        <f>BR12/BR19</f>
        <v>8.3333333333333332E-3</v>
      </c>
      <c r="BT12" s="52">
        <v>3</v>
      </c>
      <c r="BU12" s="19">
        <f>BT12/BT19</f>
        <v>1.3333333333333334E-2</v>
      </c>
      <c r="BV12" s="32">
        <f t="shared" si="9"/>
        <v>12</v>
      </c>
      <c r="BW12" s="6">
        <f t="shared" ref="BW12" si="66">BV12/BV$19</f>
        <v>3.2171581769436998E-2</v>
      </c>
      <c r="BX12" s="3">
        <f t="shared" si="10"/>
        <v>19</v>
      </c>
      <c r="BY12" s="6">
        <f t="shared" ref="BY12" si="67">BX12/BX$19</f>
        <v>4.2792792792792793E-2</v>
      </c>
      <c r="BZ12" s="3">
        <f t="shared" si="11"/>
        <v>15</v>
      </c>
      <c r="CA12" s="6">
        <f t="shared" ref="CA12" si="68">BZ12/BZ$19</f>
        <v>3.4013605442176874E-2</v>
      </c>
      <c r="CB12" s="3">
        <f t="shared" si="12"/>
        <v>12</v>
      </c>
      <c r="CC12" s="6">
        <f t="shared" ref="CC12" si="69">CB12/CB$19</f>
        <v>2.7149321266968326E-2</v>
      </c>
      <c r="CD12" s="3">
        <f t="shared" si="13"/>
        <v>15</v>
      </c>
      <c r="CE12" s="6">
        <f t="shared" ref="CE12" si="70">CD12/CD$19</f>
        <v>3.3707865168539325E-2</v>
      </c>
      <c r="CF12" s="3">
        <f t="shared" si="14"/>
        <v>11</v>
      </c>
      <c r="CG12" s="19">
        <f t="shared" si="15"/>
        <v>2.564102564102564E-2</v>
      </c>
      <c r="CH12" s="69">
        <v>8</v>
      </c>
      <c r="CI12" s="6">
        <f t="shared" si="16"/>
        <v>1.9002375296912115E-2</v>
      </c>
      <c r="CJ12" s="69">
        <v>7</v>
      </c>
      <c r="CK12" s="6">
        <f t="shared" si="17"/>
        <v>1.7456359102244388E-2</v>
      </c>
      <c r="CL12" s="69">
        <v>9</v>
      </c>
      <c r="CM12" s="47">
        <f>CL12/CL19</f>
        <v>2.356020942408377E-2</v>
      </c>
      <c r="CN12" s="52">
        <v>9</v>
      </c>
      <c r="CO12" s="47">
        <f>CN12/CN19</f>
        <v>2.556818181818182E-2</v>
      </c>
      <c r="CP12" s="52">
        <v>6</v>
      </c>
      <c r="CQ12" s="47">
        <f>CP12/CP19</f>
        <v>1.680672268907563E-2</v>
      </c>
      <c r="CR12" s="52">
        <v>9</v>
      </c>
      <c r="CS12" s="19">
        <f>CR12/CR19</f>
        <v>2.4390243902439025E-2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71">F13/F$19</f>
        <v>0</v>
      </c>
      <c r="H13" s="9"/>
      <c r="I13" s="6">
        <f t="shared" ref="I13" si="72">H13/H$19</f>
        <v>0</v>
      </c>
      <c r="J13" s="9"/>
      <c r="K13" s="6">
        <f t="shared" ref="K13" si="73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4">AB13/AB$19</f>
        <v>0</v>
      </c>
      <c r="AD13" s="3"/>
      <c r="AE13" s="6">
        <f t="shared" ref="AE13" si="75">AD13/AD$19</f>
        <v>0</v>
      </c>
      <c r="AF13" s="3"/>
      <c r="AG13" s="6">
        <f t="shared" ref="AG13" si="76">AF13/AF$19</f>
        <v>0</v>
      </c>
      <c r="AH13" s="3"/>
      <c r="AI13" s="6">
        <f t="shared" ref="AI13" si="77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>
        <v>1</v>
      </c>
      <c r="AQ13" s="47">
        <f>AP13/AP19</f>
        <v>1.3333333333333334E-2</v>
      </c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8">AZ13/AZ$19</f>
        <v>0</v>
      </c>
      <c r="BB13" s="3"/>
      <c r="BC13" s="6">
        <f t="shared" ref="BC13" si="79">BB13/BB$19</f>
        <v>0</v>
      </c>
      <c r="BD13" s="3"/>
      <c r="BE13" s="6">
        <f t="shared" ref="BE13" si="80">BD13/BD$19</f>
        <v>0</v>
      </c>
      <c r="BF13" s="3">
        <v>1</v>
      </c>
      <c r="BG13" s="6">
        <f t="shared" ref="BG13" si="81">BF13/BF$19</f>
        <v>2.6455026455026454E-3</v>
      </c>
      <c r="BH13" s="3"/>
      <c r="BI13" s="6">
        <f t="shared" si="6"/>
        <v>0</v>
      </c>
      <c r="BJ13" s="69"/>
      <c r="BK13" s="6"/>
      <c r="BL13" s="69">
        <v>1</v>
      </c>
      <c r="BM13" s="6">
        <f t="shared" si="8"/>
        <v>3.1948881789137379E-3</v>
      </c>
      <c r="BN13" s="69">
        <v>1</v>
      </c>
      <c r="BO13" s="47">
        <f>BN13/BN19</f>
        <v>3.6101083032490976E-3</v>
      </c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82">BX13/BX$19</f>
        <v>0</v>
      </c>
      <c r="BZ13" s="3">
        <f t="shared" si="11"/>
        <v>0</v>
      </c>
      <c r="CA13" s="6">
        <f t="shared" ref="CA13" si="83">BZ13/BZ$19</f>
        <v>0</v>
      </c>
      <c r="CB13" s="3">
        <f t="shared" si="12"/>
        <v>0</v>
      </c>
      <c r="CC13" s="6">
        <f t="shared" ref="CC13" si="84">CB13/CB$19</f>
        <v>0</v>
      </c>
      <c r="CD13" s="3">
        <f t="shared" si="13"/>
        <v>1</v>
      </c>
      <c r="CE13" s="6">
        <f t="shared" ref="CE13" si="85">CD13/CD$19</f>
        <v>2.2471910112359553E-3</v>
      </c>
      <c r="CF13" s="3">
        <f t="shared" si="14"/>
        <v>0</v>
      </c>
      <c r="CG13" s="19">
        <f t="shared" si="15"/>
        <v>0</v>
      </c>
      <c r="CH13" s="69"/>
      <c r="CI13" s="6"/>
      <c r="CJ13" s="69">
        <v>1</v>
      </c>
      <c r="CK13" s="6">
        <f t="shared" si="17"/>
        <v>2.4937655860349127E-3</v>
      </c>
      <c r="CL13" s="69">
        <v>2</v>
      </c>
      <c r="CM13" s="47">
        <f>CL13/CL19</f>
        <v>5.235602094240838E-3</v>
      </c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>
        <v>1</v>
      </c>
      <c r="E14" s="6">
        <f t="shared" si="18"/>
        <v>3.0303030303030304E-2</v>
      </c>
      <c r="F14" s="9">
        <v>2</v>
      </c>
      <c r="G14" s="6">
        <f t="shared" ref="G14" si="86">F14/F$19</f>
        <v>5.7142857142857141E-2</v>
      </c>
      <c r="H14" s="9">
        <v>2</v>
      </c>
      <c r="I14" s="6">
        <f t="shared" ref="I14" si="87">H14/H$19</f>
        <v>6.0606060606060608E-2</v>
      </c>
      <c r="J14" s="9">
        <v>2</v>
      </c>
      <c r="K14" s="6">
        <f t="shared" ref="K14" si="88">J14/J$19</f>
        <v>6.25E-2</v>
      </c>
      <c r="L14" s="9">
        <v>2</v>
      </c>
      <c r="M14" s="6">
        <f t="shared" si="0"/>
        <v>6.0606060606060608E-2</v>
      </c>
      <c r="N14" s="69">
        <v>2</v>
      </c>
      <c r="O14" s="6">
        <f t="shared" si="1"/>
        <v>6.4516129032258063E-2</v>
      </c>
      <c r="P14" s="69">
        <v>2</v>
      </c>
      <c r="Q14" s="6">
        <f t="shared" si="2"/>
        <v>6.6666666666666666E-2</v>
      </c>
      <c r="R14" s="69"/>
      <c r="S14" s="47"/>
      <c r="T14" s="52">
        <v>1</v>
      </c>
      <c r="U14" s="47">
        <f>T14/T19</f>
        <v>3.5714285714285712E-2</v>
      </c>
      <c r="V14" s="52">
        <v>1</v>
      </c>
      <c r="W14" s="47">
        <f>V14/V19</f>
        <v>2.1739130434782608E-2</v>
      </c>
      <c r="X14" s="52"/>
      <c r="Y14" s="19"/>
      <c r="Z14" s="32">
        <v>1</v>
      </c>
      <c r="AA14" s="6">
        <f t="shared" ref="AA14" si="89">Z14/Z$19</f>
        <v>5.8823529411764705E-2</v>
      </c>
      <c r="AB14" s="3">
        <v>2</v>
      </c>
      <c r="AC14" s="6">
        <f t="shared" ref="AC14" si="90">AB14/AB$19</f>
        <v>7.407407407407407E-2</v>
      </c>
      <c r="AD14" s="3">
        <v>3</v>
      </c>
      <c r="AE14" s="6">
        <f t="shared" ref="AE14" si="91">AD14/AD$19</f>
        <v>0.1</v>
      </c>
      <c r="AF14" s="3">
        <v>3</v>
      </c>
      <c r="AG14" s="6">
        <f t="shared" ref="AG14" si="92">AF14/AF$19</f>
        <v>0.10714285714285714</v>
      </c>
      <c r="AH14" s="3">
        <v>3</v>
      </c>
      <c r="AI14" s="6">
        <f t="shared" ref="AI14" si="93">AH14/AH$19</f>
        <v>8.5714285714285715E-2</v>
      </c>
      <c r="AJ14" s="3">
        <v>4</v>
      </c>
      <c r="AK14" s="6">
        <f t="shared" si="3"/>
        <v>0.11428571428571428</v>
      </c>
      <c r="AL14" s="69">
        <v>8</v>
      </c>
      <c r="AM14" s="6">
        <f t="shared" si="4"/>
        <v>0.15686274509803921</v>
      </c>
      <c r="AN14" s="69">
        <v>7</v>
      </c>
      <c r="AO14" s="6">
        <f t="shared" si="5"/>
        <v>0.1206896551724138</v>
      </c>
      <c r="AP14" s="69">
        <v>5</v>
      </c>
      <c r="AQ14" s="47">
        <f>AP14/AP19</f>
        <v>6.6666666666666666E-2</v>
      </c>
      <c r="AR14" s="52">
        <v>2</v>
      </c>
      <c r="AS14" s="47">
        <f>AR14/AR19</f>
        <v>2.564102564102564E-2</v>
      </c>
      <c r="AT14" s="52">
        <v>3</v>
      </c>
      <c r="AU14" s="47">
        <f>AT14/AT19</f>
        <v>4.2253521126760563E-2</v>
      </c>
      <c r="AV14" s="52">
        <v>6</v>
      </c>
      <c r="AW14" s="19">
        <f>AV14/AV19</f>
        <v>6.3157894736842107E-2</v>
      </c>
      <c r="AX14" s="32">
        <v>18</v>
      </c>
      <c r="AY14" s="6">
        <f t="shared" ref="AY14" si="94">AX14/AX$19</f>
        <v>5.5214723926380369E-2</v>
      </c>
      <c r="AZ14" s="3">
        <v>16</v>
      </c>
      <c r="BA14" s="6">
        <f t="shared" ref="BA14" si="95">AZ14/AZ$19</f>
        <v>4.1666666666666664E-2</v>
      </c>
      <c r="BB14" s="3">
        <v>18</v>
      </c>
      <c r="BC14" s="6">
        <f t="shared" ref="BC14" si="96">BB14/BB$19</f>
        <v>4.7872340425531915E-2</v>
      </c>
      <c r="BD14" s="3">
        <v>18</v>
      </c>
      <c r="BE14" s="6">
        <f t="shared" ref="BE14" si="97">BD14/BD$19</f>
        <v>4.7244094488188976E-2</v>
      </c>
      <c r="BF14" s="3">
        <v>16</v>
      </c>
      <c r="BG14" s="6">
        <f t="shared" ref="BG14" si="98">BF14/BF$19</f>
        <v>4.2328042328042326E-2</v>
      </c>
      <c r="BH14" s="3">
        <v>19</v>
      </c>
      <c r="BI14" s="6">
        <f t="shared" si="6"/>
        <v>5.2631578947368418E-2</v>
      </c>
      <c r="BJ14" s="69">
        <v>17</v>
      </c>
      <c r="BK14" s="6">
        <f t="shared" si="7"/>
        <v>5.0147492625368731E-2</v>
      </c>
      <c r="BL14" s="69">
        <v>23</v>
      </c>
      <c r="BM14" s="6">
        <f t="shared" si="8"/>
        <v>7.3482428115015971E-2</v>
      </c>
      <c r="BN14" s="69">
        <v>20</v>
      </c>
      <c r="BO14" s="47">
        <f>BN14/BN19</f>
        <v>7.2202166064981949E-2</v>
      </c>
      <c r="BP14" s="52">
        <v>17</v>
      </c>
      <c r="BQ14" s="47">
        <f>BP14/BP19</f>
        <v>6.910569105691057E-2</v>
      </c>
      <c r="BR14" s="52">
        <v>13</v>
      </c>
      <c r="BS14" s="47">
        <f>BR14/BR19</f>
        <v>5.4166666666666669E-2</v>
      </c>
      <c r="BT14" s="52">
        <v>14</v>
      </c>
      <c r="BU14" s="19">
        <f>BT14/BT19</f>
        <v>6.222222222222222E-2</v>
      </c>
      <c r="BV14" s="32">
        <f t="shared" si="9"/>
        <v>19</v>
      </c>
      <c r="BW14" s="6">
        <f t="shared" ref="BW14" si="99">BV14/BV$19</f>
        <v>5.0938337801608578E-2</v>
      </c>
      <c r="BX14" s="3">
        <f t="shared" si="10"/>
        <v>19</v>
      </c>
      <c r="BY14" s="6">
        <f t="shared" ref="BY14" si="100">BX14/BX$19</f>
        <v>4.2792792792792793E-2</v>
      </c>
      <c r="BZ14" s="3">
        <f t="shared" si="11"/>
        <v>23</v>
      </c>
      <c r="CA14" s="6">
        <f t="shared" ref="CA14" si="101">BZ14/BZ$19</f>
        <v>5.2154195011337869E-2</v>
      </c>
      <c r="CB14" s="3">
        <f t="shared" si="12"/>
        <v>23</v>
      </c>
      <c r="CC14" s="6">
        <f t="shared" ref="CC14" si="102">CB14/CB$19</f>
        <v>5.2036199095022627E-2</v>
      </c>
      <c r="CD14" s="3">
        <f t="shared" si="13"/>
        <v>21</v>
      </c>
      <c r="CE14" s="6">
        <f t="shared" ref="CE14" si="103">CD14/CD$19</f>
        <v>4.7191011235955059E-2</v>
      </c>
      <c r="CF14" s="3">
        <f t="shared" si="14"/>
        <v>25</v>
      </c>
      <c r="CG14" s="19">
        <f t="shared" si="15"/>
        <v>5.8275058275058272E-2</v>
      </c>
      <c r="CH14" s="69">
        <v>27</v>
      </c>
      <c r="CI14" s="6">
        <f t="shared" si="16"/>
        <v>6.413301662707839E-2</v>
      </c>
      <c r="CJ14" s="69">
        <v>32</v>
      </c>
      <c r="CK14" s="6">
        <f t="shared" si="17"/>
        <v>7.9800498753117205E-2</v>
      </c>
      <c r="CL14" s="69">
        <v>25</v>
      </c>
      <c r="CM14" s="47">
        <f>CL14/CL19</f>
        <v>6.5445026178010471E-2</v>
      </c>
      <c r="CN14" s="52">
        <v>20</v>
      </c>
      <c r="CO14" s="47">
        <f>CN14/CN19</f>
        <v>5.6818181818181816E-2</v>
      </c>
      <c r="CP14" s="52">
        <v>17</v>
      </c>
      <c r="CQ14" s="47">
        <f>CP14/CP19</f>
        <v>4.7619047619047616E-2</v>
      </c>
      <c r="CR14" s="52">
        <v>20</v>
      </c>
      <c r="CS14" s="19">
        <f>CR14/CR19</f>
        <v>5.4200542005420058E-2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8"/>
        <v>0</v>
      </c>
      <c r="F15" s="9"/>
      <c r="G15" s="6">
        <f t="shared" ref="G15" si="104">F15/F$19</f>
        <v>0</v>
      </c>
      <c r="H15" s="9"/>
      <c r="I15" s="6">
        <f t="shared" ref="I15" si="105">H15/H$19</f>
        <v>0</v>
      </c>
      <c r="J15" s="9"/>
      <c r="K15" s="6">
        <f t="shared" ref="K15" si="106">J15/J$19</f>
        <v>0</v>
      </c>
      <c r="L15" s="9">
        <v>1</v>
      </c>
      <c r="M15" s="6">
        <f t="shared" si="0"/>
        <v>3.0303030303030304E-2</v>
      </c>
      <c r="N15" s="69"/>
      <c r="O15" s="6"/>
      <c r="P15" s="69"/>
      <c r="Q15" s="6"/>
      <c r="R15" s="69">
        <v>1</v>
      </c>
      <c r="S15" s="47">
        <f>R15/R19</f>
        <v>3.3333333333333333E-2</v>
      </c>
      <c r="T15" s="52"/>
      <c r="U15" s="47"/>
      <c r="V15" s="52">
        <v>2</v>
      </c>
      <c r="W15" s="47">
        <f>V15/V19</f>
        <v>4.3478260869565216E-2</v>
      </c>
      <c r="X15" s="52">
        <v>2</v>
      </c>
      <c r="Y15" s="19">
        <f>X15/X19</f>
        <v>4.0816326530612242E-2</v>
      </c>
      <c r="Z15" s="32"/>
      <c r="AA15" s="6"/>
      <c r="AB15" s="3"/>
      <c r="AC15" s="6">
        <f t="shared" ref="AC15" si="107">AB15/AB$19</f>
        <v>0</v>
      </c>
      <c r="AD15" s="3"/>
      <c r="AE15" s="6">
        <f t="shared" ref="AE15" si="108">AD15/AD$19</f>
        <v>0</v>
      </c>
      <c r="AF15" s="3"/>
      <c r="AG15" s="6">
        <f t="shared" ref="AG15" si="109">AF15/AF$19</f>
        <v>0</v>
      </c>
      <c r="AH15" s="3"/>
      <c r="AI15" s="6">
        <f t="shared" ref="AI15" si="110">AH15/AH$19</f>
        <v>0</v>
      </c>
      <c r="AJ15" s="3"/>
      <c r="AK15" s="6">
        <f t="shared" si="3"/>
        <v>0</v>
      </c>
      <c r="AL15" s="69">
        <v>1</v>
      </c>
      <c r="AM15" s="6">
        <f t="shared" si="4"/>
        <v>1.9607843137254902E-2</v>
      </c>
      <c r="AN15" s="69">
        <v>1</v>
      </c>
      <c r="AO15" s="6">
        <f t="shared" si="5"/>
        <v>1.7241379310344827E-2</v>
      </c>
      <c r="AP15" s="69">
        <v>3</v>
      </c>
      <c r="AQ15" s="47">
        <f>AP15/AP19</f>
        <v>0.04</v>
      </c>
      <c r="AR15" s="52">
        <v>4</v>
      </c>
      <c r="AS15" s="47">
        <f>AR15/AR19</f>
        <v>5.128205128205128E-2</v>
      </c>
      <c r="AT15" s="52">
        <v>4</v>
      </c>
      <c r="AU15" s="47">
        <f>AT15/AT19</f>
        <v>5.6338028169014086E-2</v>
      </c>
      <c r="AV15" s="52">
        <v>8</v>
      </c>
      <c r="AW15" s="19">
        <f>AV15/AV19</f>
        <v>8.4210526315789472E-2</v>
      </c>
      <c r="AX15" s="32">
        <v>1</v>
      </c>
      <c r="AY15" s="6">
        <f t="shared" ref="AY15" si="111">AX15/AX$19</f>
        <v>3.0674846625766872E-3</v>
      </c>
      <c r="AZ15" s="3">
        <v>4</v>
      </c>
      <c r="BA15" s="6">
        <f t="shared" ref="BA15" si="112">AZ15/AZ$19</f>
        <v>1.0416666666666666E-2</v>
      </c>
      <c r="BB15" s="3">
        <v>4</v>
      </c>
      <c r="BC15" s="6">
        <f t="shared" ref="BC15" si="113">BB15/BB$19</f>
        <v>1.0638297872340425E-2</v>
      </c>
      <c r="BD15" s="3">
        <v>4</v>
      </c>
      <c r="BE15" s="6">
        <f t="shared" ref="BE15" si="114">BD15/BD$19</f>
        <v>1.0498687664041995E-2</v>
      </c>
      <c r="BF15" s="3">
        <v>2</v>
      </c>
      <c r="BG15" s="6">
        <f t="shared" ref="BG15" si="115">BF15/BF$19</f>
        <v>5.2910052910052907E-3</v>
      </c>
      <c r="BH15" s="3">
        <v>1</v>
      </c>
      <c r="BI15" s="6">
        <f t="shared" si="6"/>
        <v>2.7700831024930748E-3</v>
      </c>
      <c r="BJ15" s="69">
        <v>3</v>
      </c>
      <c r="BK15" s="6">
        <f t="shared" si="7"/>
        <v>8.8495575221238937E-3</v>
      </c>
      <c r="BL15" s="69">
        <v>5</v>
      </c>
      <c r="BM15" s="6">
        <f t="shared" si="8"/>
        <v>1.5974440894568689E-2</v>
      </c>
      <c r="BN15" s="69">
        <v>5</v>
      </c>
      <c r="BO15" s="47">
        <f>BN15/BN19</f>
        <v>1.8050541516245487E-2</v>
      </c>
      <c r="BP15" s="52">
        <v>7</v>
      </c>
      <c r="BQ15" s="47">
        <f>BP15/BP19</f>
        <v>2.8455284552845527E-2</v>
      </c>
      <c r="BR15" s="52">
        <v>8</v>
      </c>
      <c r="BS15" s="47">
        <f>BR15/BR19</f>
        <v>3.3333333333333333E-2</v>
      </c>
      <c r="BT15" s="52">
        <v>7</v>
      </c>
      <c r="BU15" s="19">
        <f>BT15/BT19</f>
        <v>3.111111111111111E-2</v>
      </c>
      <c r="BV15" s="32">
        <f t="shared" si="9"/>
        <v>1</v>
      </c>
      <c r="BW15" s="6">
        <f t="shared" ref="BW15" si="116">BV15/BV$19</f>
        <v>2.6809651474530832E-3</v>
      </c>
      <c r="BX15" s="3">
        <f t="shared" si="10"/>
        <v>4</v>
      </c>
      <c r="BY15" s="6">
        <f t="shared" ref="BY15" si="117">BX15/BX$19</f>
        <v>9.0090090090090089E-3</v>
      </c>
      <c r="BZ15" s="3">
        <f t="shared" si="11"/>
        <v>4</v>
      </c>
      <c r="CA15" s="6">
        <f t="shared" ref="CA15" si="118">BZ15/BZ$19</f>
        <v>9.0702947845804991E-3</v>
      </c>
      <c r="CB15" s="3">
        <f t="shared" si="12"/>
        <v>4</v>
      </c>
      <c r="CC15" s="6">
        <f t="shared" ref="CC15" si="119">CB15/CB$19</f>
        <v>9.0497737556561094E-3</v>
      </c>
      <c r="CD15" s="3">
        <f t="shared" si="13"/>
        <v>2</v>
      </c>
      <c r="CE15" s="6">
        <f t="shared" ref="CE15" si="120">CD15/CD$19</f>
        <v>4.4943820224719105E-3</v>
      </c>
      <c r="CF15" s="3">
        <f t="shared" si="14"/>
        <v>2</v>
      </c>
      <c r="CG15" s="19">
        <f t="shared" si="15"/>
        <v>4.662004662004662E-3</v>
      </c>
      <c r="CH15" s="69">
        <v>4</v>
      </c>
      <c r="CI15" s="6">
        <f t="shared" si="16"/>
        <v>9.5011876484560574E-3</v>
      </c>
      <c r="CJ15" s="69">
        <v>6</v>
      </c>
      <c r="CK15" s="6">
        <f t="shared" si="17"/>
        <v>1.4962593516209476E-2</v>
      </c>
      <c r="CL15" s="69">
        <v>9</v>
      </c>
      <c r="CM15" s="47">
        <f>CL15/CL19</f>
        <v>2.356020942408377E-2</v>
      </c>
      <c r="CN15" s="52">
        <v>11</v>
      </c>
      <c r="CO15" s="47">
        <f>CN15/CN19</f>
        <v>3.125E-2</v>
      </c>
      <c r="CP15" s="52">
        <v>14</v>
      </c>
      <c r="CQ15" s="47">
        <f>CP15/CP19</f>
        <v>3.9215686274509803E-2</v>
      </c>
      <c r="CR15" s="52">
        <v>17</v>
      </c>
      <c r="CS15" s="19">
        <f>CR15/CR19</f>
        <v>4.6070460704607047E-2</v>
      </c>
    </row>
    <row r="16" spans="1:97" ht="47.25" customHeight="1" x14ac:dyDescent="0.25">
      <c r="A16" s="28" t="s">
        <v>5</v>
      </c>
      <c r="B16" s="35">
        <v>2</v>
      </c>
      <c r="C16" s="6">
        <f t="shared" si="18"/>
        <v>6.6666666666666666E-2</v>
      </c>
      <c r="D16" s="9">
        <v>2</v>
      </c>
      <c r="E16" s="6">
        <f t="shared" si="18"/>
        <v>6.0606060606060608E-2</v>
      </c>
      <c r="F16" s="9">
        <v>2</v>
      </c>
      <c r="G16" s="6">
        <f t="shared" ref="G16" si="121">F16/F$19</f>
        <v>5.7142857142857141E-2</v>
      </c>
      <c r="H16" s="9">
        <v>2</v>
      </c>
      <c r="I16" s="6">
        <f t="shared" ref="I16" si="122">H16/H$19</f>
        <v>6.0606060606060608E-2</v>
      </c>
      <c r="J16" s="9">
        <v>1</v>
      </c>
      <c r="K16" s="6">
        <f t="shared" ref="K16" si="123">J16/J$19</f>
        <v>3.125E-2</v>
      </c>
      <c r="L16" s="9">
        <v>1</v>
      </c>
      <c r="M16" s="6">
        <f t="shared" si="0"/>
        <v>3.0303030303030304E-2</v>
      </c>
      <c r="N16" s="69">
        <v>1</v>
      </c>
      <c r="O16" s="6">
        <f t="shared" si="1"/>
        <v>3.2258064516129031E-2</v>
      </c>
      <c r="P16" s="69">
        <v>1</v>
      </c>
      <c r="Q16" s="6">
        <f t="shared" si="2"/>
        <v>3.3333333333333333E-2</v>
      </c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24">AB16/AB$19</f>
        <v>0</v>
      </c>
      <c r="AD16" s="3"/>
      <c r="AE16" s="6">
        <f t="shared" ref="AE16" si="125">AD16/AD$19</f>
        <v>0</v>
      </c>
      <c r="AF16" s="3"/>
      <c r="AG16" s="6">
        <f t="shared" ref="AG16" si="126">AF16/AF$19</f>
        <v>0</v>
      </c>
      <c r="AH16" s="3">
        <v>1</v>
      </c>
      <c r="AI16" s="6">
        <f t="shared" ref="AI16" si="127">AH16/AH$19</f>
        <v>2.8571428571428571E-2</v>
      </c>
      <c r="AJ16" s="3">
        <v>1</v>
      </c>
      <c r="AK16" s="6">
        <f t="shared" si="3"/>
        <v>2.8571428571428571E-2</v>
      </c>
      <c r="AL16" s="69">
        <v>1</v>
      </c>
      <c r="AM16" s="6">
        <f t="shared" si="4"/>
        <v>1.9607843137254902E-2</v>
      </c>
      <c r="AN16" s="69"/>
      <c r="AO16" s="6"/>
      <c r="AP16" s="69"/>
      <c r="AQ16" s="47"/>
      <c r="AR16" s="52">
        <v>1</v>
      </c>
      <c r="AS16" s="47">
        <f>AR16/AR19</f>
        <v>1.282051282051282E-2</v>
      </c>
      <c r="AT16" s="52">
        <v>1</v>
      </c>
      <c r="AU16" s="47">
        <f>AT16/AT19</f>
        <v>1.4084507042253521E-2</v>
      </c>
      <c r="AV16" s="52">
        <v>1</v>
      </c>
      <c r="AW16" s="19">
        <f>AV16/AV19</f>
        <v>1.0526315789473684E-2</v>
      </c>
      <c r="AX16" s="32">
        <v>5</v>
      </c>
      <c r="AY16" s="6">
        <f t="shared" ref="AY16" si="128">AX16/AX$19</f>
        <v>1.5337423312883436E-2</v>
      </c>
      <c r="AZ16" s="3">
        <v>6</v>
      </c>
      <c r="BA16" s="6">
        <f t="shared" ref="BA16" si="129">AZ16/AZ$19</f>
        <v>1.5625E-2</v>
      </c>
      <c r="BB16" s="3">
        <v>4</v>
      </c>
      <c r="BC16" s="6">
        <f t="shared" ref="BC16" si="130">BB16/BB$19</f>
        <v>1.0638297872340425E-2</v>
      </c>
      <c r="BD16" s="3">
        <v>4</v>
      </c>
      <c r="BE16" s="6">
        <f t="shared" ref="BE16" si="131">BD16/BD$19</f>
        <v>1.0498687664041995E-2</v>
      </c>
      <c r="BF16" s="3">
        <v>4</v>
      </c>
      <c r="BG16" s="6">
        <f t="shared" ref="BG16" si="132">BF16/BF$19</f>
        <v>1.0582010582010581E-2</v>
      </c>
      <c r="BH16" s="3">
        <v>4</v>
      </c>
      <c r="BI16" s="6">
        <f t="shared" si="6"/>
        <v>1.1080332409972299E-2</v>
      </c>
      <c r="BJ16" s="69">
        <v>2</v>
      </c>
      <c r="BK16" s="6">
        <f t="shared" si="7"/>
        <v>5.8997050147492625E-3</v>
      </c>
      <c r="BL16" s="69">
        <v>3</v>
      </c>
      <c r="BM16" s="6">
        <f t="shared" si="8"/>
        <v>9.5846645367412137E-3</v>
      </c>
      <c r="BN16" s="69">
        <v>4</v>
      </c>
      <c r="BO16" s="47">
        <f>BN16/BN19</f>
        <v>1.444043321299639E-2</v>
      </c>
      <c r="BP16" s="52">
        <v>4</v>
      </c>
      <c r="BQ16" s="47">
        <f>BP16/BP19</f>
        <v>1.6260162601626018E-2</v>
      </c>
      <c r="BR16" s="52">
        <v>5</v>
      </c>
      <c r="BS16" s="47">
        <f>BR16/BR19</f>
        <v>2.0833333333333332E-2</v>
      </c>
      <c r="BT16" s="52">
        <v>5</v>
      </c>
      <c r="BU16" s="19">
        <f>BT16/BT19</f>
        <v>2.2222222222222223E-2</v>
      </c>
      <c r="BV16" s="32">
        <f t="shared" si="9"/>
        <v>7</v>
      </c>
      <c r="BW16" s="6">
        <f t="shared" ref="BW16" si="133">BV16/BV$19</f>
        <v>1.876675603217158E-2</v>
      </c>
      <c r="BX16" s="3">
        <f t="shared" si="10"/>
        <v>8</v>
      </c>
      <c r="BY16" s="6">
        <f t="shared" ref="BY16" si="134">BX16/BX$19</f>
        <v>1.8018018018018018E-2</v>
      </c>
      <c r="BZ16" s="3">
        <f t="shared" si="11"/>
        <v>6</v>
      </c>
      <c r="CA16" s="6">
        <f t="shared" ref="CA16" si="135">BZ16/BZ$19</f>
        <v>1.3605442176870748E-2</v>
      </c>
      <c r="CB16" s="3">
        <f t="shared" si="12"/>
        <v>6</v>
      </c>
      <c r="CC16" s="6">
        <f t="shared" ref="CC16" si="136">CB16/CB$19</f>
        <v>1.3574660633484163E-2</v>
      </c>
      <c r="CD16" s="3">
        <f t="shared" si="13"/>
        <v>6</v>
      </c>
      <c r="CE16" s="6">
        <f t="shared" ref="CE16" si="137">CD16/CD$19</f>
        <v>1.3483146067415731E-2</v>
      </c>
      <c r="CF16" s="3">
        <f t="shared" si="14"/>
        <v>6</v>
      </c>
      <c r="CG16" s="19">
        <f t="shared" si="15"/>
        <v>1.3986013986013986E-2</v>
      </c>
      <c r="CH16" s="69">
        <v>4</v>
      </c>
      <c r="CI16" s="6">
        <f t="shared" si="16"/>
        <v>9.5011876484560574E-3</v>
      </c>
      <c r="CJ16" s="69">
        <v>4</v>
      </c>
      <c r="CK16" s="6">
        <f t="shared" si="17"/>
        <v>9.9750623441396506E-3</v>
      </c>
      <c r="CL16" s="69">
        <v>4</v>
      </c>
      <c r="CM16" s="47">
        <f>CL16/CL19</f>
        <v>1.0471204188481676E-2</v>
      </c>
      <c r="CN16" s="52">
        <v>5</v>
      </c>
      <c r="CO16" s="47">
        <f>CN16/CN19</f>
        <v>1.4204545454545454E-2</v>
      </c>
      <c r="CP16" s="52">
        <v>6</v>
      </c>
      <c r="CQ16" s="47">
        <f>CP16/CP19</f>
        <v>1.680672268907563E-2</v>
      </c>
      <c r="CR16" s="52">
        <v>6</v>
      </c>
      <c r="CS16" s="19">
        <f>CR16/CR19</f>
        <v>1.6260162601626018E-2</v>
      </c>
    </row>
    <row r="17" spans="1:97" ht="47.25" customHeight="1" x14ac:dyDescent="0.25">
      <c r="A17" s="28" t="s">
        <v>6</v>
      </c>
      <c r="B17" s="35">
        <v>26</v>
      </c>
      <c r="C17" s="6">
        <f t="shared" si="18"/>
        <v>0.8666666666666667</v>
      </c>
      <c r="D17" s="9">
        <v>29</v>
      </c>
      <c r="E17" s="6">
        <f t="shared" si="18"/>
        <v>0.87878787878787878</v>
      </c>
      <c r="F17" s="9">
        <v>30</v>
      </c>
      <c r="G17" s="6">
        <f t="shared" ref="G17" si="138">F17/F$19</f>
        <v>0.8571428571428571</v>
      </c>
      <c r="H17" s="9">
        <v>28</v>
      </c>
      <c r="I17" s="6">
        <f t="shared" ref="I17" si="139">H17/H$19</f>
        <v>0.84848484848484851</v>
      </c>
      <c r="J17" s="9">
        <v>28</v>
      </c>
      <c r="K17" s="6">
        <f t="shared" ref="K17" si="140">J17/J$19</f>
        <v>0.875</v>
      </c>
      <c r="L17" s="9">
        <v>28</v>
      </c>
      <c r="M17" s="6">
        <f t="shared" si="0"/>
        <v>0.84848484848484851</v>
      </c>
      <c r="N17" s="69">
        <v>26</v>
      </c>
      <c r="O17" s="6">
        <f t="shared" si="1"/>
        <v>0.83870967741935487</v>
      </c>
      <c r="P17" s="69">
        <v>26</v>
      </c>
      <c r="Q17" s="6">
        <f t="shared" si="2"/>
        <v>0.8666666666666667</v>
      </c>
      <c r="R17" s="69">
        <v>29</v>
      </c>
      <c r="S17" s="47">
        <f>R17/R19</f>
        <v>0.96666666666666667</v>
      </c>
      <c r="T17" s="52">
        <v>26</v>
      </c>
      <c r="U17" s="47">
        <f>T17/T19</f>
        <v>0.9285714285714286</v>
      </c>
      <c r="V17" s="52">
        <v>41</v>
      </c>
      <c r="W17" s="47">
        <f>V17/V19</f>
        <v>0.89130434782608692</v>
      </c>
      <c r="X17" s="52">
        <v>45</v>
      </c>
      <c r="Y17" s="19">
        <f>X17/X19</f>
        <v>0.91836734693877553</v>
      </c>
      <c r="Z17" s="32">
        <v>16</v>
      </c>
      <c r="AA17" s="6">
        <f t="shared" ref="AA17" si="141">Z17/Z$19</f>
        <v>0.94117647058823528</v>
      </c>
      <c r="AB17" s="3">
        <v>23</v>
      </c>
      <c r="AC17" s="6">
        <f t="shared" ref="AC17" si="142">AB17/AB$19</f>
        <v>0.85185185185185186</v>
      </c>
      <c r="AD17" s="3">
        <v>26</v>
      </c>
      <c r="AE17" s="6">
        <f t="shared" ref="AE17" si="143">AD17/AD$19</f>
        <v>0.8666666666666667</v>
      </c>
      <c r="AF17" s="3">
        <v>25</v>
      </c>
      <c r="AG17" s="6">
        <f t="shared" ref="AG17" si="144">AF17/AF$19</f>
        <v>0.8928571428571429</v>
      </c>
      <c r="AH17" s="3">
        <v>28</v>
      </c>
      <c r="AI17" s="6">
        <f t="shared" ref="AI17" si="145">AH17/AH$19</f>
        <v>0.8</v>
      </c>
      <c r="AJ17" s="3">
        <v>27</v>
      </c>
      <c r="AK17" s="6">
        <f t="shared" si="3"/>
        <v>0.77142857142857146</v>
      </c>
      <c r="AL17" s="69">
        <v>36</v>
      </c>
      <c r="AM17" s="6">
        <f t="shared" si="4"/>
        <v>0.70588235294117652</v>
      </c>
      <c r="AN17" s="69">
        <v>46</v>
      </c>
      <c r="AO17" s="6">
        <f t="shared" si="5"/>
        <v>0.7931034482758621</v>
      </c>
      <c r="AP17" s="69">
        <v>57</v>
      </c>
      <c r="AQ17" s="47">
        <f>AP17/AP19</f>
        <v>0.76</v>
      </c>
      <c r="AR17" s="52">
        <v>60</v>
      </c>
      <c r="AS17" s="47">
        <f>AR17/AR19</f>
        <v>0.76923076923076927</v>
      </c>
      <c r="AT17" s="52">
        <v>54</v>
      </c>
      <c r="AU17" s="47">
        <f>AT17/AT19</f>
        <v>0.76056338028169013</v>
      </c>
      <c r="AV17" s="52">
        <v>68</v>
      </c>
      <c r="AW17" s="19">
        <f>AV17/AV19</f>
        <v>0.71578947368421053</v>
      </c>
      <c r="AX17" s="32">
        <v>257</v>
      </c>
      <c r="AY17" s="6">
        <f t="shared" ref="AY17" si="146">AX17/AX$19</f>
        <v>0.78834355828220859</v>
      </c>
      <c r="AZ17" s="3">
        <v>308</v>
      </c>
      <c r="BA17" s="6">
        <f t="shared" ref="BA17" si="147">AZ17/AZ$19</f>
        <v>0.80208333333333337</v>
      </c>
      <c r="BB17" s="3">
        <v>301</v>
      </c>
      <c r="BC17" s="6">
        <f t="shared" ref="BC17" si="148">BB17/BB$19</f>
        <v>0.80053191489361697</v>
      </c>
      <c r="BD17" s="3">
        <v>306</v>
      </c>
      <c r="BE17" s="6">
        <f t="shared" ref="BE17" si="149">BD17/BD$19</f>
        <v>0.80314960629921262</v>
      </c>
      <c r="BF17" s="3">
        <v>307</v>
      </c>
      <c r="BG17" s="6">
        <f t="shared" ref="BG17" si="150">BF17/BF$19</f>
        <v>0.81216931216931221</v>
      </c>
      <c r="BH17" s="3">
        <v>295</v>
      </c>
      <c r="BI17" s="6">
        <f t="shared" si="6"/>
        <v>0.81717451523545703</v>
      </c>
      <c r="BJ17" s="69">
        <v>273</v>
      </c>
      <c r="BK17" s="6">
        <f t="shared" si="7"/>
        <v>0.80530973451327437</v>
      </c>
      <c r="BL17" s="69">
        <v>240</v>
      </c>
      <c r="BM17" s="6">
        <f t="shared" si="8"/>
        <v>0.76677316293929709</v>
      </c>
      <c r="BN17" s="69">
        <v>217</v>
      </c>
      <c r="BO17" s="47">
        <f>BN17/BN19</f>
        <v>0.78339350180505418</v>
      </c>
      <c r="BP17" s="52">
        <v>194</v>
      </c>
      <c r="BQ17" s="47">
        <f>BP17/BP19</f>
        <v>0.78861788617886175</v>
      </c>
      <c r="BR17" s="52">
        <v>189</v>
      </c>
      <c r="BS17" s="47">
        <f>BR17/BR19</f>
        <v>0.78749999999999998</v>
      </c>
      <c r="BT17" s="52">
        <v>170</v>
      </c>
      <c r="BU17" s="19">
        <f>BT17/BT19</f>
        <v>0.75555555555555554</v>
      </c>
      <c r="BV17" s="32">
        <f t="shared" si="9"/>
        <v>299</v>
      </c>
      <c r="BW17" s="6">
        <f t="shared" ref="BW17" si="151">BV17/BV$19</f>
        <v>0.80160857908847183</v>
      </c>
      <c r="BX17" s="3">
        <f t="shared" si="10"/>
        <v>360</v>
      </c>
      <c r="BY17" s="6">
        <f t="shared" ref="BY17" si="152">BX17/BX$19</f>
        <v>0.81081081081081086</v>
      </c>
      <c r="BZ17" s="3">
        <f t="shared" si="11"/>
        <v>357</v>
      </c>
      <c r="CA17" s="6">
        <f t="shared" ref="CA17" si="153">BZ17/BZ$19</f>
        <v>0.80952380952380953</v>
      </c>
      <c r="CB17" s="3">
        <f t="shared" si="12"/>
        <v>359</v>
      </c>
      <c r="CC17" s="6">
        <f t="shared" ref="CC17" si="154">CB17/CB$19</f>
        <v>0.81221719457013575</v>
      </c>
      <c r="CD17" s="3">
        <f t="shared" si="13"/>
        <v>363</v>
      </c>
      <c r="CE17" s="6">
        <f t="shared" ref="CE17" si="155">CD17/CD$19</f>
        <v>0.81573033707865172</v>
      </c>
      <c r="CF17" s="3">
        <f t="shared" si="14"/>
        <v>350</v>
      </c>
      <c r="CG17" s="19">
        <f t="shared" si="15"/>
        <v>0.81585081585081587</v>
      </c>
      <c r="CH17" s="69">
        <v>335</v>
      </c>
      <c r="CI17" s="6">
        <f t="shared" si="16"/>
        <v>0.79572446555819476</v>
      </c>
      <c r="CJ17" s="69">
        <v>312</v>
      </c>
      <c r="CK17" s="6">
        <f t="shared" si="17"/>
        <v>0.77805486284289271</v>
      </c>
      <c r="CL17" s="69">
        <v>303</v>
      </c>
      <c r="CM17" s="47">
        <f>CL17/CL19</f>
        <v>0.79319371727748689</v>
      </c>
      <c r="CN17" s="52">
        <v>280</v>
      </c>
      <c r="CO17" s="47">
        <f>CN17/CN19</f>
        <v>0.79545454545454541</v>
      </c>
      <c r="CP17" s="52">
        <v>284</v>
      </c>
      <c r="CQ17" s="47">
        <f>CP17/CP19</f>
        <v>0.79551820728291311</v>
      </c>
      <c r="CR17" s="52">
        <v>283</v>
      </c>
      <c r="CS17" s="19">
        <f>CR17/CR19</f>
        <v>0.76693766937669372</v>
      </c>
    </row>
    <row r="18" spans="1:97" ht="47.25" customHeight="1" thickBot="1" x14ac:dyDescent="0.3">
      <c r="A18" s="29" t="s">
        <v>7</v>
      </c>
      <c r="B18" s="36">
        <v>1</v>
      </c>
      <c r="C18" s="7">
        <f t="shared" si="18"/>
        <v>3.3333333333333333E-2</v>
      </c>
      <c r="D18" s="10"/>
      <c r="E18" s="7">
        <f t="shared" si="18"/>
        <v>0</v>
      </c>
      <c r="F18" s="10"/>
      <c r="G18" s="7">
        <f t="shared" ref="G18" si="156">F18/F$19</f>
        <v>0</v>
      </c>
      <c r="H18" s="10"/>
      <c r="I18" s="7">
        <f t="shared" ref="I18" si="157">H18/H$19</f>
        <v>0</v>
      </c>
      <c r="J18" s="10"/>
      <c r="K18" s="7">
        <f t="shared" ref="K18" si="158">J18/J$19</f>
        <v>0</v>
      </c>
      <c r="L18" s="10"/>
      <c r="M18" s="7">
        <f t="shared" si="0"/>
        <v>0</v>
      </c>
      <c r="N18" s="68">
        <v>1</v>
      </c>
      <c r="O18" s="7">
        <f t="shared" si="1"/>
        <v>3.2258064516129031E-2</v>
      </c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/>
      <c r="AA18" s="7"/>
      <c r="AB18" s="4"/>
      <c r="AC18" s="7">
        <f t="shared" ref="AC18" si="159">AB18/AB$19</f>
        <v>0</v>
      </c>
      <c r="AD18" s="4"/>
      <c r="AE18" s="7">
        <f t="shared" ref="AE18" si="160">AD18/AD$19</f>
        <v>0</v>
      </c>
      <c r="AF18" s="4"/>
      <c r="AG18" s="7">
        <f t="shared" ref="AG18" si="161">AF18/AF$19</f>
        <v>0</v>
      </c>
      <c r="AH18" s="4"/>
      <c r="AI18" s="7">
        <f t="shared" ref="AI18" si="162">AH18/AH$19</f>
        <v>0</v>
      </c>
      <c r="AJ18" s="4"/>
      <c r="AK18" s="7">
        <f t="shared" si="3"/>
        <v>0</v>
      </c>
      <c r="AL18" s="68">
        <v>2</v>
      </c>
      <c r="AM18" s="7">
        <f t="shared" si="4"/>
        <v>3.9215686274509803E-2</v>
      </c>
      <c r="AN18" s="68">
        <v>2</v>
      </c>
      <c r="AO18" s="7">
        <f t="shared" si="5"/>
        <v>3.4482758620689655E-2</v>
      </c>
      <c r="AP18" s="68"/>
      <c r="AQ18" s="46"/>
      <c r="AR18" s="50"/>
      <c r="AS18" s="72"/>
      <c r="AT18" s="50">
        <v>1</v>
      </c>
      <c r="AU18" s="72">
        <f>AT18/AT19</f>
        <v>1.4084507042253521E-2</v>
      </c>
      <c r="AV18" s="50">
        <v>2</v>
      </c>
      <c r="AW18" s="56">
        <f>AV18/AV19</f>
        <v>2.1052631578947368E-2</v>
      </c>
      <c r="AX18" s="33">
        <v>2</v>
      </c>
      <c r="AY18" s="7">
        <f t="shared" ref="AY18" si="163">AX18/AX$19</f>
        <v>6.1349693251533744E-3</v>
      </c>
      <c r="AZ18" s="4">
        <v>2</v>
      </c>
      <c r="BA18" s="7">
        <f t="shared" ref="BA18" si="164">AZ18/AZ$19</f>
        <v>5.208333333333333E-3</v>
      </c>
      <c r="BB18" s="4">
        <v>1</v>
      </c>
      <c r="BC18" s="7">
        <f t="shared" ref="BC18" si="165">BB18/BB$19</f>
        <v>2.6595744680851063E-3</v>
      </c>
      <c r="BD18" s="4">
        <v>1</v>
      </c>
      <c r="BE18" s="7">
        <f t="shared" ref="BE18" si="166">BD18/BD$19</f>
        <v>2.6246719160104987E-3</v>
      </c>
      <c r="BF18" s="4">
        <v>2</v>
      </c>
      <c r="BG18" s="7">
        <f t="shared" ref="BG18" si="167">BF18/BF$19</f>
        <v>5.2910052910052907E-3</v>
      </c>
      <c r="BH18" s="4">
        <v>2</v>
      </c>
      <c r="BI18" s="7">
        <f t="shared" si="6"/>
        <v>5.5401662049861496E-3</v>
      </c>
      <c r="BJ18" s="68">
        <v>3</v>
      </c>
      <c r="BK18" s="7">
        <f t="shared" si="7"/>
        <v>8.8495575221238937E-3</v>
      </c>
      <c r="BL18" s="68">
        <v>3</v>
      </c>
      <c r="BM18" s="7">
        <f t="shared" si="8"/>
        <v>9.5846645367412137E-3</v>
      </c>
      <c r="BN18" s="68">
        <v>2</v>
      </c>
      <c r="BO18" s="46">
        <f>BN18/BN19</f>
        <v>7.2202166064981952E-3</v>
      </c>
      <c r="BP18" s="50">
        <v>2</v>
      </c>
      <c r="BQ18" s="72">
        <f>BP18/BP19</f>
        <v>8.130081300813009E-3</v>
      </c>
      <c r="BR18" s="50">
        <v>3</v>
      </c>
      <c r="BS18" s="72">
        <f>BR18/BR19</f>
        <v>1.2500000000000001E-2</v>
      </c>
      <c r="BT18" s="50">
        <v>3</v>
      </c>
      <c r="BU18" s="56">
        <f>BT18/BT19</f>
        <v>1.3333333333333334E-2</v>
      </c>
      <c r="BV18" s="33">
        <f t="shared" si="9"/>
        <v>3</v>
      </c>
      <c r="BW18" s="7">
        <f t="shared" ref="BW18" si="168">BV18/BV$19</f>
        <v>8.0428954423592495E-3</v>
      </c>
      <c r="BX18" s="4">
        <f t="shared" si="10"/>
        <v>2</v>
      </c>
      <c r="BY18" s="7">
        <f t="shared" ref="BY18" si="169">BX18/BX$19</f>
        <v>4.5045045045045045E-3</v>
      </c>
      <c r="BZ18" s="4">
        <f t="shared" si="11"/>
        <v>1</v>
      </c>
      <c r="CA18" s="7">
        <f t="shared" ref="CA18" si="170">BZ18/BZ$19</f>
        <v>2.2675736961451248E-3</v>
      </c>
      <c r="CB18" s="4">
        <f t="shared" si="12"/>
        <v>1</v>
      </c>
      <c r="CC18" s="7">
        <f t="shared" ref="CC18" si="171">CB18/CB$19</f>
        <v>2.2624434389140274E-3</v>
      </c>
      <c r="CD18" s="4">
        <f t="shared" si="13"/>
        <v>2</v>
      </c>
      <c r="CE18" s="7">
        <f t="shared" ref="CE18" si="172">CD18/CD$19</f>
        <v>4.4943820224719105E-3</v>
      </c>
      <c r="CF18" s="4">
        <f t="shared" si="14"/>
        <v>2</v>
      </c>
      <c r="CG18" s="21">
        <f t="shared" si="15"/>
        <v>4.662004662004662E-3</v>
      </c>
      <c r="CH18" s="68">
        <v>6</v>
      </c>
      <c r="CI18" s="7">
        <f t="shared" si="16"/>
        <v>1.4251781472684086E-2</v>
      </c>
      <c r="CJ18" s="68">
        <v>5</v>
      </c>
      <c r="CK18" s="7">
        <f t="shared" si="17"/>
        <v>1.2468827930174564E-2</v>
      </c>
      <c r="CL18" s="68">
        <v>2</v>
      </c>
      <c r="CM18" s="46">
        <f>CL18/CL19</f>
        <v>5.235602094240838E-3</v>
      </c>
      <c r="CN18" s="50">
        <v>2</v>
      </c>
      <c r="CO18" s="72">
        <f>CN18/CN19</f>
        <v>5.681818181818182E-3</v>
      </c>
      <c r="CP18" s="50">
        <v>4</v>
      </c>
      <c r="CQ18" s="72">
        <f>CP18/CP19</f>
        <v>1.1204481792717087E-2</v>
      </c>
      <c r="CR18" s="50">
        <v>5</v>
      </c>
      <c r="CS18" s="56">
        <f>CR18/CR19</f>
        <v>1.3550135501355014E-2</v>
      </c>
    </row>
    <row r="19" spans="1:97" ht="47.25" customHeight="1" thickTop="1" thickBot="1" x14ac:dyDescent="0.3">
      <c r="A19" s="31" t="s">
        <v>8</v>
      </c>
      <c r="B19" s="42">
        <f>SUM(B11:B18)</f>
        <v>30</v>
      </c>
      <c r="C19" s="43"/>
      <c r="D19" s="43">
        <f t="shared" ref="D19:CD19" si="173">SUM(D11:D18)</f>
        <v>33</v>
      </c>
      <c r="E19" s="43"/>
      <c r="F19" s="43">
        <f t="shared" si="173"/>
        <v>35</v>
      </c>
      <c r="G19" s="43"/>
      <c r="H19" s="43">
        <f t="shared" si="173"/>
        <v>33</v>
      </c>
      <c r="I19" s="43"/>
      <c r="J19" s="43">
        <f t="shared" si="173"/>
        <v>32</v>
      </c>
      <c r="K19" s="43"/>
      <c r="L19" s="43">
        <f>SUM(L11:L18)</f>
        <v>33</v>
      </c>
      <c r="M19" s="63"/>
      <c r="N19" s="48">
        <f>SUM(N11:N18)</f>
        <v>31</v>
      </c>
      <c r="O19" s="48"/>
      <c r="P19" s="48">
        <f>SUM(P11:P18)</f>
        <v>30</v>
      </c>
      <c r="Q19" s="48"/>
      <c r="R19" s="66">
        <f>SUM(R11:R18)</f>
        <v>30</v>
      </c>
      <c r="S19" s="43"/>
      <c r="T19" s="54">
        <f>SUM(T11:T18)</f>
        <v>28</v>
      </c>
      <c r="U19" s="77"/>
      <c r="V19" s="54">
        <f>SUM(V11:V18)</f>
        <v>46</v>
      </c>
      <c r="W19" s="77"/>
      <c r="X19" s="54">
        <f>SUM(X11:X18)</f>
        <v>49</v>
      </c>
      <c r="Y19" s="65"/>
      <c r="Z19" s="42">
        <f t="shared" si="173"/>
        <v>17</v>
      </c>
      <c r="AA19" s="43"/>
      <c r="AB19" s="43">
        <f t="shared" si="173"/>
        <v>27</v>
      </c>
      <c r="AC19" s="43"/>
      <c r="AD19" s="43">
        <f t="shared" si="173"/>
        <v>30</v>
      </c>
      <c r="AE19" s="43"/>
      <c r="AF19" s="43">
        <f t="shared" si="173"/>
        <v>28</v>
      </c>
      <c r="AG19" s="43"/>
      <c r="AH19" s="43">
        <f t="shared" si="173"/>
        <v>35</v>
      </c>
      <c r="AI19" s="43"/>
      <c r="AJ19" s="43">
        <f>SUM(AJ11:AJ18)</f>
        <v>35</v>
      </c>
      <c r="AK19" s="63"/>
      <c r="AL19" s="48">
        <f>SUM(AL11:AL18)</f>
        <v>51</v>
      </c>
      <c r="AM19" s="48"/>
      <c r="AN19" s="48">
        <f>SUM(AN11:AN18)</f>
        <v>58</v>
      </c>
      <c r="AO19" s="48"/>
      <c r="AP19" s="66">
        <f>SUM(AP11:AP18)</f>
        <v>75</v>
      </c>
      <c r="AQ19" s="43"/>
      <c r="AR19" s="54">
        <f>SUM(AR11:AR18)</f>
        <v>78</v>
      </c>
      <c r="AS19" s="77"/>
      <c r="AT19" s="54">
        <f>SUM(AT11:AT18)</f>
        <v>71</v>
      </c>
      <c r="AU19" s="77"/>
      <c r="AV19" s="54">
        <f>SUM(AV11:AV18)</f>
        <v>95</v>
      </c>
      <c r="AW19" s="65"/>
      <c r="AX19" s="42">
        <f t="shared" si="173"/>
        <v>326</v>
      </c>
      <c r="AY19" s="43"/>
      <c r="AZ19" s="43">
        <f t="shared" si="173"/>
        <v>384</v>
      </c>
      <c r="BA19" s="43"/>
      <c r="BB19" s="43">
        <f t="shared" si="173"/>
        <v>376</v>
      </c>
      <c r="BC19" s="43"/>
      <c r="BD19" s="43">
        <f t="shared" si="173"/>
        <v>381</v>
      </c>
      <c r="BE19" s="43"/>
      <c r="BF19" s="43">
        <f t="shared" si="173"/>
        <v>378</v>
      </c>
      <c r="BG19" s="43"/>
      <c r="BH19" s="43">
        <f>SUM(BH11:BH18)</f>
        <v>361</v>
      </c>
      <c r="BI19" s="63"/>
      <c r="BJ19" s="48">
        <f>SUM(BJ11:BJ18)</f>
        <v>339</v>
      </c>
      <c r="BK19" s="48"/>
      <c r="BL19" s="48">
        <f>SUM(BL11:BL18)</f>
        <v>313</v>
      </c>
      <c r="BM19" s="48"/>
      <c r="BN19" s="66">
        <f>SUM(BN11:BN18)</f>
        <v>277</v>
      </c>
      <c r="BO19" s="43"/>
      <c r="BP19" s="54">
        <f>SUM(BP11:BP18)</f>
        <v>246</v>
      </c>
      <c r="BQ19" s="77"/>
      <c r="BR19" s="54">
        <f>SUM(BR11:BR18)</f>
        <v>240</v>
      </c>
      <c r="BS19" s="77"/>
      <c r="BT19" s="54">
        <f>SUM(BT11:BT18)</f>
        <v>225</v>
      </c>
      <c r="BU19" s="65"/>
      <c r="BV19" s="42">
        <f t="shared" si="173"/>
        <v>373</v>
      </c>
      <c r="BW19" s="43"/>
      <c r="BX19" s="43">
        <f t="shared" si="173"/>
        <v>444</v>
      </c>
      <c r="BY19" s="43"/>
      <c r="BZ19" s="43">
        <f t="shared" si="173"/>
        <v>441</v>
      </c>
      <c r="CA19" s="43"/>
      <c r="CB19" s="43">
        <f t="shared" si="173"/>
        <v>442</v>
      </c>
      <c r="CC19" s="43"/>
      <c r="CD19" s="43">
        <f t="shared" si="173"/>
        <v>445</v>
      </c>
      <c r="CE19" s="43"/>
      <c r="CF19" s="43">
        <f t="shared" ref="CF19" si="174">SUM(CF11:CF18)</f>
        <v>429</v>
      </c>
      <c r="CG19" s="44"/>
      <c r="CH19" s="48">
        <f>SUM(CH11:CH18)</f>
        <v>421</v>
      </c>
      <c r="CI19" s="48"/>
      <c r="CJ19" s="48">
        <f>SUM(CJ11:CJ18)</f>
        <v>401</v>
      </c>
      <c r="CK19" s="48"/>
      <c r="CL19" s="66">
        <f>SUM(CL11:CL18)</f>
        <v>382</v>
      </c>
      <c r="CM19" s="43"/>
      <c r="CN19" s="54">
        <f>SUM(CN11:CN18)</f>
        <v>352</v>
      </c>
      <c r="CO19" s="77"/>
      <c r="CP19" s="54">
        <f>SUM(CP11:CP18)</f>
        <v>357</v>
      </c>
      <c r="CQ19" s="77"/>
      <c r="CR19" s="54">
        <f>SUM(CR11:CR18)</f>
        <v>369</v>
      </c>
      <c r="CS19" s="65"/>
    </row>
    <row r="20" spans="1:97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</row>
  </sheetData>
  <mergeCells count="56">
    <mergeCell ref="CP8:CQ8"/>
    <mergeCell ref="BV7:CS7"/>
    <mergeCell ref="CD8:CE8"/>
    <mergeCell ref="A6:CS6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D8:AE8"/>
    <mergeCell ref="AB8:AC8"/>
    <mergeCell ref="CB8:CC8"/>
    <mergeCell ref="A20:CS20"/>
    <mergeCell ref="AX7:BU7"/>
    <mergeCell ref="CF8:CG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  <mergeCell ref="BZ8:CA8"/>
    <mergeCell ref="BT8:BU8"/>
    <mergeCell ref="CL8:CM8"/>
    <mergeCell ref="CR8:CS8"/>
    <mergeCell ref="R8:S8"/>
    <mergeCell ref="X8:Y8"/>
    <mergeCell ref="AP8:AQ8"/>
    <mergeCell ref="AV8:AW8"/>
    <mergeCell ref="BN8:BO8"/>
    <mergeCell ref="BL8:BM8"/>
    <mergeCell ref="CH8:CI8"/>
    <mergeCell ref="CJ8:CK8"/>
    <mergeCell ref="BP8:BQ8"/>
    <mergeCell ref="CN8:CO8"/>
    <mergeCell ref="V8:W8"/>
    <mergeCell ref="AT8:AU8"/>
    <mergeCell ref="BR8:BS8"/>
    <mergeCell ref="N8:O8"/>
    <mergeCell ref="P8:Q8"/>
    <mergeCell ref="AL8:AM8"/>
    <mergeCell ref="AN8:AO8"/>
    <mergeCell ref="BJ8:BK8"/>
    <mergeCell ref="T8:U8"/>
    <mergeCell ref="AR8:AS8"/>
  </mergeCells>
  <printOptions horizontalCentered="1"/>
  <pageMargins left="0.7" right="0.7" top="0.75" bottom="0.7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24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81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6</v>
      </c>
      <c r="C9" s="8">
        <f>B9/B$19</f>
        <v>0.6</v>
      </c>
      <c r="D9" s="11">
        <v>6</v>
      </c>
      <c r="E9" s="8">
        <f>D9/D$19</f>
        <v>0.75</v>
      </c>
      <c r="F9" s="11">
        <v>7</v>
      </c>
      <c r="G9" s="8">
        <f>F9/F$19</f>
        <v>0.77777777777777779</v>
      </c>
      <c r="H9" s="11">
        <v>6</v>
      </c>
      <c r="I9" s="8">
        <f>H9/H$19</f>
        <v>0.75</v>
      </c>
      <c r="J9" s="11">
        <v>4</v>
      </c>
      <c r="K9" s="8">
        <f>J9/J$19</f>
        <v>0.66666666666666663</v>
      </c>
      <c r="L9" s="11">
        <v>4</v>
      </c>
      <c r="M9" s="8">
        <f t="shared" ref="M9:M18" si="0">L9/L$19</f>
        <v>0.66666666666666663</v>
      </c>
      <c r="N9" s="67">
        <v>4</v>
      </c>
      <c r="O9" s="8">
        <f t="shared" ref="O9:O17" si="1">N9/N$19</f>
        <v>0.66666666666666663</v>
      </c>
      <c r="P9" s="67">
        <v>3</v>
      </c>
      <c r="Q9" s="8">
        <f t="shared" ref="Q9:Q17" si="2">P9/P$19</f>
        <v>0.6</v>
      </c>
      <c r="R9" s="67">
        <v>4</v>
      </c>
      <c r="S9" s="45">
        <f>R9/R19</f>
        <v>0.5714285714285714</v>
      </c>
      <c r="T9" s="49">
        <v>3</v>
      </c>
      <c r="U9" s="73">
        <f>T9/T19</f>
        <v>0.42857142857142855</v>
      </c>
      <c r="V9" s="49">
        <v>2</v>
      </c>
      <c r="W9" s="73">
        <f>V9/V19</f>
        <v>0.2857142857142857</v>
      </c>
      <c r="X9" s="49">
        <v>4</v>
      </c>
      <c r="Y9" s="55">
        <f>X9/X19</f>
        <v>0.44444444444444442</v>
      </c>
      <c r="Z9" s="34">
        <v>11</v>
      </c>
      <c r="AA9" s="8">
        <f>Z9/Z$19</f>
        <v>0.5</v>
      </c>
      <c r="AB9" s="5">
        <v>12</v>
      </c>
      <c r="AC9" s="8">
        <f>AB9/AB$19</f>
        <v>0.42857142857142855</v>
      </c>
      <c r="AD9" s="5">
        <v>12</v>
      </c>
      <c r="AE9" s="8">
        <f>AD9/AD$19</f>
        <v>0.48</v>
      </c>
      <c r="AF9" s="5">
        <v>12</v>
      </c>
      <c r="AG9" s="8">
        <f>AF9/AF$19</f>
        <v>0.42857142857142855</v>
      </c>
      <c r="AH9" s="5">
        <v>14</v>
      </c>
      <c r="AI9" s="8">
        <f>AH9/AH$19</f>
        <v>0.48275862068965519</v>
      </c>
      <c r="AJ9" s="5">
        <v>13</v>
      </c>
      <c r="AK9" s="8">
        <f t="shared" ref="AK9:AK18" si="3">AJ9/AJ$19</f>
        <v>0.4642857142857143</v>
      </c>
      <c r="AL9" s="67">
        <v>12</v>
      </c>
      <c r="AM9" s="8">
        <f t="shared" ref="AM9:AM17" si="4">AL9/AL$19</f>
        <v>0.5</v>
      </c>
      <c r="AN9" s="67">
        <v>12</v>
      </c>
      <c r="AO9" s="8">
        <f t="shared" ref="AO9:AO17" si="5">AN9/AN$19</f>
        <v>0.5</v>
      </c>
      <c r="AP9" s="67">
        <v>10</v>
      </c>
      <c r="AQ9" s="45">
        <f>AP9/AP19</f>
        <v>0.5</v>
      </c>
      <c r="AR9" s="49">
        <v>9</v>
      </c>
      <c r="AS9" s="73">
        <f>AR9/AR19</f>
        <v>0.47368421052631576</v>
      </c>
      <c r="AT9" s="49">
        <v>9</v>
      </c>
      <c r="AU9" s="73">
        <f>AT9/AT19</f>
        <v>0.5625</v>
      </c>
      <c r="AV9" s="49">
        <v>11</v>
      </c>
      <c r="AW9" s="55">
        <f>AV9/AV19</f>
        <v>0.40740740740740738</v>
      </c>
      <c r="AX9" s="34">
        <v>3</v>
      </c>
      <c r="AY9" s="8">
        <f>AX9/AX$19</f>
        <v>0.6</v>
      </c>
      <c r="AZ9" s="5">
        <v>3</v>
      </c>
      <c r="BA9" s="8">
        <f>AZ9/AZ$19</f>
        <v>0.42857142857142855</v>
      </c>
      <c r="BB9" s="5">
        <v>3</v>
      </c>
      <c r="BC9" s="8">
        <f>BB9/BB$19</f>
        <v>0.375</v>
      </c>
      <c r="BD9" s="5">
        <v>3</v>
      </c>
      <c r="BE9" s="8">
        <f>BD9/BD$19</f>
        <v>0.42857142857142855</v>
      </c>
      <c r="BF9" s="5">
        <v>3</v>
      </c>
      <c r="BG9" s="8">
        <f>BF9/BF$19</f>
        <v>0.6</v>
      </c>
      <c r="BH9" s="5">
        <v>3</v>
      </c>
      <c r="BI9" s="8">
        <f t="shared" ref="BI9:BI18" si="6">BH9/BH$19</f>
        <v>0.6</v>
      </c>
      <c r="BJ9" s="67">
        <v>2</v>
      </c>
      <c r="BK9" s="8">
        <f t="shared" ref="BK9:BK17" si="7">BJ9/BJ$19</f>
        <v>0.66666666666666663</v>
      </c>
      <c r="BL9" s="67">
        <v>2</v>
      </c>
      <c r="BM9" s="8">
        <f t="shared" ref="BM9:BM17" si="8">BL9/BL$19</f>
        <v>0.66666666666666663</v>
      </c>
      <c r="BN9" s="67">
        <v>2</v>
      </c>
      <c r="BO9" s="45">
        <f>BN9/BN19</f>
        <v>0.66666666666666663</v>
      </c>
      <c r="BP9" s="49">
        <v>1</v>
      </c>
      <c r="BQ9" s="73">
        <f>BP9/BP19</f>
        <v>0.5</v>
      </c>
      <c r="BR9" s="49">
        <v>1</v>
      </c>
      <c r="BS9" s="73">
        <f>BR9/BR19</f>
        <v>0.5</v>
      </c>
      <c r="BT9" s="49"/>
      <c r="BU9" s="55"/>
      <c r="BV9" s="34">
        <f t="shared" ref="BV9:BV18" si="9">B9+Z9+AX9</f>
        <v>20</v>
      </c>
      <c r="BW9" s="8">
        <f>BV9/BV$19</f>
        <v>0.54054054054054057</v>
      </c>
      <c r="BX9" s="5">
        <f t="shared" ref="BX9:BX18" si="10">D9+AB9+AZ9</f>
        <v>21</v>
      </c>
      <c r="BY9" s="8">
        <f>BX9/BX$19</f>
        <v>0.48837209302325579</v>
      </c>
      <c r="BZ9" s="5">
        <f t="shared" ref="BZ9:BZ18" si="11">F9+AD9+BB9</f>
        <v>22</v>
      </c>
      <c r="CA9" s="8">
        <f>BZ9/BZ$19</f>
        <v>0.52380952380952384</v>
      </c>
      <c r="CB9" s="5">
        <f t="shared" ref="CB9:CB18" si="12">H9+AF9+BD9</f>
        <v>21</v>
      </c>
      <c r="CC9" s="8">
        <f>CB9/CB$19</f>
        <v>0.48837209302325579</v>
      </c>
      <c r="CD9" s="5">
        <f t="shared" ref="CD9:CD18" si="13">J9+AH9+BF9</f>
        <v>21</v>
      </c>
      <c r="CE9" s="8">
        <f>CD9/CD$19</f>
        <v>0.52500000000000002</v>
      </c>
      <c r="CF9" s="5">
        <f t="shared" ref="CF9:CF18" si="14">L9+AJ9+BH9</f>
        <v>20</v>
      </c>
      <c r="CG9" s="23">
        <f t="shared" ref="CG9:CG18" si="15">CF9/CF$19</f>
        <v>0.51282051282051277</v>
      </c>
      <c r="CH9" s="67">
        <v>18</v>
      </c>
      <c r="CI9" s="8">
        <f t="shared" ref="CI9:CI17" si="16">CH9/CH$19</f>
        <v>0.54545454545454541</v>
      </c>
      <c r="CJ9" s="67">
        <v>17</v>
      </c>
      <c r="CK9" s="8">
        <f t="shared" ref="CK9:CK17" si="17">CJ9/CJ$19</f>
        <v>0.53125</v>
      </c>
      <c r="CL9" s="67">
        <v>16</v>
      </c>
      <c r="CM9" s="45">
        <f>CL9/CL19</f>
        <v>0.53333333333333333</v>
      </c>
      <c r="CN9" s="49">
        <v>13</v>
      </c>
      <c r="CO9" s="73">
        <f>CN9/CN19</f>
        <v>0.4642857142857143</v>
      </c>
      <c r="CP9" s="49">
        <v>12</v>
      </c>
      <c r="CQ9" s="73">
        <f>CP9/CP19</f>
        <v>0.48</v>
      </c>
      <c r="CR9" s="49">
        <v>15</v>
      </c>
      <c r="CS9" s="55">
        <f>CR9/CR19</f>
        <v>0.40540540540540543</v>
      </c>
    </row>
    <row r="10" spans="1:97" ht="47.25" customHeight="1" thickBot="1" x14ac:dyDescent="0.3">
      <c r="A10" s="29" t="s">
        <v>10</v>
      </c>
      <c r="B10" s="36">
        <v>4</v>
      </c>
      <c r="C10" s="7">
        <f t="shared" ref="C10:E18" si="18">B10/B$19</f>
        <v>0.4</v>
      </c>
      <c r="D10" s="10">
        <v>2</v>
      </c>
      <c r="E10" s="7">
        <f t="shared" si="18"/>
        <v>0.25</v>
      </c>
      <c r="F10" s="10">
        <v>2</v>
      </c>
      <c r="G10" s="7">
        <f t="shared" ref="G10" si="19">F10/F$19</f>
        <v>0.22222222222222221</v>
      </c>
      <c r="H10" s="10">
        <v>2</v>
      </c>
      <c r="I10" s="7">
        <f t="shared" ref="I10" si="20">H10/H$19</f>
        <v>0.25</v>
      </c>
      <c r="J10" s="10">
        <v>2</v>
      </c>
      <c r="K10" s="7">
        <f t="shared" ref="K10" si="21">J10/J$19</f>
        <v>0.33333333333333331</v>
      </c>
      <c r="L10" s="10">
        <v>2</v>
      </c>
      <c r="M10" s="7">
        <f t="shared" si="0"/>
        <v>0.33333333333333331</v>
      </c>
      <c r="N10" s="68">
        <v>2</v>
      </c>
      <c r="O10" s="7">
        <f t="shared" si="1"/>
        <v>0.33333333333333331</v>
      </c>
      <c r="P10" s="68">
        <v>2</v>
      </c>
      <c r="Q10" s="7">
        <f t="shared" si="2"/>
        <v>0.4</v>
      </c>
      <c r="R10" s="68">
        <v>3</v>
      </c>
      <c r="S10" s="46">
        <f>R10/R19</f>
        <v>0.42857142857142855</v>
      </c>
      <c r="T10" s="50">
        <v>4</v>
      </c>
      <c r="U10" s="72">
        <f>T10/T19</f>
        <v>0.5714285714285714</v>
      </c>
      <c r="V10" s="50">
        <v>5</v>
      </c>
      <c r="W10" s="72">
        <f>V10/V19</f>
        <v>0.7142857142857143</v>
      </c>
      <c r="X10" s="50">
        <v>5</v>
      </c>
      <c r="Y10" s="56">
        <f>X10/X19</f>
        <v>0.55555555555555558</v>
      </c>
      <c r="Z10" s="33">
        <v>11</v>
      </c>
      <c r="AA10" s="7">
        <f t="shared" ref="AA10" si="22">Z10/Z$19</f>
        <v>0.5</v>
      </c>
      <c r="AB10" s="4">
        <v>16</v>
      </c>
      <c r="AC10" s="7">
        <f t="shared" ref="AC10" si="23">AB10/AB$19</f>
        <v>0.5714285714285714</v>
      </c>
      <c r="AD10" s="4">
        <v>13</v>
      </c>
      <c r="AE10" s="7">
        <f t="shared" ref="AE10" si="24">AD10/AD$19</f>
        <v>0.52</v>
      </c>
      <c r="AF10" s="4">
        <v>16</v>
      </c>
      <c r="AG10" s="7">
        <f t="shared" ref="AG10" si="25">AF10/AF$19</f>
        <v>0.5714285714285714</v>
      </c>
      <c r="AH10" s="4">
        <v>15</v>
      </c>
      <c r="AI10" s="7">
        <f t="shared" ref="AI10" si="26">AH10/AH$19</f>
        <v>0.51724137931034486</v>
      </c>
      <c r="AJ10" s="4">
        <v>15</v>
      </c>
      <c r="AK10" s="7">
        <f t="shared" si="3"/>
        <v>0.5357142857142857</v>
      </c>
      <c r="AL10" s="68">
        <v>12</v>
      </c>
      <c r="AM10" s="7">
        <f t="shared" si="4"/>
        <v>0.5</v>
      </c>
      <c r="AN10" s="68">
        <v>12</v>
      </c>
      <c r="AO10" s="7">
        <f t="shared" si="5"/>
        <v>0.5</v>
      </c>
      <c r="AP10" s="68">
        <v>10</v>
      </c>
      <c r="AQ10" s="46">
        <f>AP10/AP19</f>
        <v>0.5</v>
      </c>
      <c r="AR10" s="50">
        <v>10</v>
      </c>
      <c r="AS10" s="72">
        <f>AR10/AR19</f>
        <v>0.52631578947368418</v>
      </c>
      <c r="AT10" s="50">
        <v>7</v>
      </c>
      <c r="AU10" s="72">
        <f>AT10/AT19</f>
        <v>0.4375</v>
      </c>
      <c r="AV10" s="50">
        <v>16</v>
      </c>
      <c r="AW10" s="56">
        <f>AV10/AV19</f>
        <v>0.59259259259259256</v>
      </c>
      <c r="AX10" s="33">
        <v>2</v>
      </c>
      <c r="AY10" s="7">
        <f t="shared" ref="AY10" si="27">AX10/AX$19</f>
        <v>0.4</v>
      </c>
      <c r="AZ10" s="4">
        <v>4</v>
      </c>
      <c r="BA10" s="7">
        <f t="shared" ref="BA10" si="28">AZ10/AZ$19</f>
        <v>0.5714285714285714</v>
      </c>
      <c r="BB10" s="4">
        <v>5</v>
      </c>
      <c r="BC10" s="7">
        <f t="shared" ref="BC10" si="29">BB10/BB$19</f>
        <v>0.625</v>
      </c>
      <c r="BD10" s="4">
        <v>4</v>
      </c>
      <c r="BE10" s="7">
        <f t="shared" ref="BE10" si="30">BD10/BD$19</f>
        <v>0.5714285714285714</v>
      </c>
      <c r="BF10" s="4">
        <v>2</v>
      </c>
      <c r="BG10" s="7">
        <f t="shared" ref="BG10" si="31">BF10/BF$19</f>
        <v>0.4</v>
      </c>
      <c r="BH10" s="4">
        <v>2</v>
      </c>
      <c r="BI10" s="7">
        <f t="shared" si="6"/>
        <v>0.4</v>
      </c>
      <c r="BJ10" s="68">
        <v>1</v>
      </c>
      <c r="BK10" s="7">
        <f t="shared" si="7"/>
        <v>0.33333333333333331</v>
      </c>
      <c r="BL10" s="68">
        <v>1</v>
      </c>
      <c r="BM10" s="7">
        <f t="shared" si="8"/>
        <v>0.33333333333333331</v>
      </c>
      <c r="BN10" s="68">
        <v>1</v>
      </c>
      <c r="BO10" s="46">
        <f>BN10/BN19</f>
        <v>0.33333333333333331</v>
      </c>
      <c r="BP10" s="50">
        <v>1</v>
      </c>
      <c r="BQ10" s="72">
        <f>BP10/BP19</f>
        <v>0.5</v>
      </c>
      <c r="BR10" s="50">
        <v>1</v>
      </c>
      <c r="BS10" s="72">
        <f>BR10/BR19</f>
        <v>0.5</v>
      </c>
      <c r="BT10" s="50">
        <v>1</v>
      </c>
      <c r="BU10" s="56">
        <f>BT10/BT19</f>
        <v>1</v>
      </c>
      <c r="BV10" s="33">
        <f t="shared" si="9"/>
        <v>17</v>
      </c>
      <c r="BW10" s="7">
        <f t="shared" ref="BW10" si="32">BV10/BV$19</f>
        <v>0.45945945945945948</v>
      </c>
      <c r="BX10" s="4">
        <f t="shared" si="10"/>
        <v>22</v>
      </c>
      <c r="BY10" s="7">
        <f t="shared" ref="BY10" si="33">BX10/BX$19</f>
        <v>0.51162790697674421</v>
      </c>
      <c r="BZ10" s="4">
        <f t="shared" si="11"/>
        <v>20</v>
      </c>
      <c r="CA10" s="7">
        <f t="shared" ref="CA10" si="34">BZ10/BZ$19</f>
        <v>0.47619047619047616</v>
      </c>
      <c r="CB10" s="4">
        <f t="shared" si="12"/>
        <v>22</v>
      </c>
      <c r="CC10" s="7">
        <f t="shared" ref="CC10" si="35">CB10/CB$19</f>
        <v>0.51162790697674421</v>
      </c>
      <c r="CD10" s="4">
        <f t="shared" si="13"/>
        <v>19</v>
      </c>
      <c r="CE10" s="7">
        <f t="shared" ref="CE10" si="36">CD10/CD$19</f>
        <v>0.47499999999999998</v>
      </c>
      <c r="CF10" s="4">
        <f t="shared" si="14"/>
        <v>19</v>
      </c>
      <c r="CG10" s="21">
        <f t="shared" si="15"/>
        <v>0.48717948717948717</v>
      </c>
      <c r="CH10" s="68">
        <v>15</v>
      </c>
      <c r="CI10" s="7">
        <f t="shared" si="16"/>
        <v>0.45454545454545453</v>
      </c>
      <c r="CJ10" s="68">
        <v>15</v>
      </c>
      <c r="CK10" s="7">
        <f t="shared" si="17"/>
        <v>0.46875</v>
      </c>
      <c r="CL10" s="68">
        <v>14</v>
      </c>
      <c r="CM10" s="46">
        <f>CL10/CL19</f>
        <v>0.46666666666666667</v>
      </c>
      <c r="CN10" s="50">
        <v>15</v>
      </c>
      <c r="CO10" s="72">
        <f>CN10/CN19</f>
        <v>0.5357142857142857</v>
      </c>
      <c r="CP10" s="50">
        <v>13</v>
      </c>
      <c r="CQ10" s="72">
        <f>CP10/CP19</f>
        <v>0.52</v>
      </c>
      <c r="CR10" s="50">
        <v>22</v>
      </c>
      <c r="CS10" s="56">
        <f>CR10/CR19</f>
        <v>0.59459459459459463</v>
      </c>
    </row>
    <row r="11" spans="1:97" ht="47.25" customHeight="1" thickTop="1" x14ac:dyDescent="0.25">
      <c r="A11" s="30" t="s">
        <v>0</v>
      </c>
      <c r="B11" s="37"/>
      <c r="C11" s="8"/>
      <c r="D11" s="11"/>
      <c r="E11" s="8">
        <f t="shared" si="18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/>
      <c r="M11" s="8">
        <f t="shared" si="0"/>
        <v>0</v>
      </c>
      <c r="N11" s="67"/>
      <c r="O11" s="8"/>
      <c r="P11" s="67"/>
      <c r="Q11" s="8"/>
      <c r="R11" s="67"/>
      <c r="S11" s="45"/>
      <c r="T11" s="51">
        <v>1</v>
      </c>
      <c r="U11" s="74">
        <f>T11/T19</f>
        <v>0.14285714285714285</v>
      </c>
      <c r="V11" s="51"/>
      <c r="W11" s="74"/>
      <c r="X11" s="51"/>
      <c r="Y11" s="57"/>
      <c r="Z11" s="34"/>
      <c r="AA11" s="8"/>
      <c r="AB11" s="5">
        <v>3</v>
      </c>
      <c r="AC11" s="8">
        <f t="shared" ref="AC11" si="40">AB11/AB$19</f>
        <v>0.10714285714285714</v>
      </c>
      <c r="AD11" s="5">
        <v>3</v>
      </c>
      <c r="AE11" s="8">
        <f t="shared" ref="AE11" si="41">AD11/AD$19</f>
        <v>0.12</v>
      </c>
      <c r="AF11" s="5">
        <v>1</v>
      </c>
      <c r="AG11" s="8">
        <f t="shared" ref="AG11" si="42">AF11/AF$19</f>
        <v>3.5714285714285712E-2</v>
      </c>
      <c r="AH11" s="5">
        <v>2</v>
      </c>
      <c r="AI11" s="8">
        <f t="shared" ref="AI11" si="43">AH11/AH$19</f>
        <v>6.8965517241379309E-2</v>
      </c>
      <c r="AJ11" s="5">
        <v>2</v>
      </c>
      <c r="AK11" s="8">
        <f t="shared" si="3"/>
        <v>7.1428571428571425E-2</v>
      </c>
      <c r="AL11" s="67">
        <v>1</v>
      </c>
      <c r="AM11" s="8">
        <f t="shared" si="4"/>
        <v>4.1666666666666664E-2</v>
      </c>
      <c r="AN11" s="67">
        <v>1</v>
      </c>
      <c r="AO11" s="8">
        <f t="shared" si="5"/>
        <v>4.1666666666666664E-2</v>
      </c>
      <c r="AP11" s="67">
        <v>1</v>
      </c>
      <c r="AQ11" s="45">
        <f>AP11/AP19</f>
        <v>0.05</v>
      </c>
      <c r="AR11" s="51"/>
      <c r="AS11" s="74"/>
      <c r="AT11" s="51"/>
      <c r="AU11" s="74"/>
      <c r="AV11" s="51"/>
      <c r="AW11" s="57"/>
      <c r="AX11" s="34"/>
      <c r="AY11" s="8"/>
      <c r="AZ11" s="5"/>
      <c r="BA11" s="8">
        <f t="shared" ref="BA11" si="44">AZ11/AZ$19</f>
        <v>0</v>
      </c>
      <c r="BB11" s="5"/>
      <c r="BC11" s="8">
        <f t="shared" ref="BC11" si="45">BB11/BB$19</f>
        <v>0</v>
      </c>
      <c r="BD11" s="5"/>
      <c r="BE11" s="8">
        <f t="shared" ref="BE11" si="46">BD11/BD$19</f>
        <v>0</v>
      </c>
      <c r="BF11" s="5"/>
      <c r="BG11" s="8">
        <f t="shared" ref="BG11" si="47">BF11/BF$19</f>
        <v>0</v>
      </c>
      <c r="BH11" s="5"/>
      <c r="BI11" s="8">
        <f t="shared" si="6"/>
        <v>0</v>
      </c>
      <c r="BJ11" s="67"/>
      <c r="BK11" s="8"/>
      <c r="BL11" s="67"/>
      <c r="BM11" s="8"/>
      <c r="BN11" s="67"/>
      <c r="BO11" s="45"/>
      <c r="BP11" s="51"/>
      <c r="BQ11" s="74"/>
      <c r="BR11" s="51"/>
      <c r="BS11" s="74"/>
      <c r="BT11" s="51"/>
      <c r="BU11" s="57"/>
      <c r="BV11" s="34"/>
      <c r="BW11" s="8"/>
      <c r="BX11" s="5">
        <f t="shared" si="10"/>
        <v>3</v>
      </c>
      <c r="BY11" s="8">
        <f t="shared" ref="BY11" si="48">BX11/BX$19</f>
        <v>6.9767441860465115E-2</v>
      </c>
      <c r="BZ11" s="5">
        <f t="shared" si="11"/>
        <v>3</v>
      </c>
      <c r="CA11" s="8">
        <f t="shared" ref="CA11" si="49">BZ11/BZ$19</f>
        <v>7.1428571428571425E-2</v>
      </c>
      <c r="CB11" s="5">
        <f t="shared" si="12"/>
        <v>1</v>
      </c>
      <c r="CC11" s="8">
        <f t="shared" ref="CC11" si="50">CB11/CB$19</f>
        <v>2.3255813953488372E-2</v>
      </c>
      <c r="CD11" s="5">
        <f t="shared" si="13"/>
        <v>2</v>
      </c>
      <c r="CE11" s="8">
        <f t="shared" ref="CE11" si="51">CD11/CD$19</f>
        <v>0.05</v>
      </c>
      <c r="CF11" s="5">
        <f t="shared" si="14"/>
        <v>2</v>
      </c>
      <c r="CG11" s="23">
        <f t="shared" si="15"/>
        <v>5.128205128205128E-2</v>
      </c>
      <c r="CH11" s="67">
        <v>1</v>
      </c>
      <c r="CI11" s="8">
        <f t="shared" si="16"/>
        <v>3.0303030303030304E-2</v>
      </c>
      <c r="CJ11" s="67">
        <v>1</v>
      </c>
      <c r="CK11" s="8">
        <f t="shared" si="17"/>
        <v>3.125E-2</v>
      </c>
      <c r="CL11" s="67">
        <v>1</v>
      </c>
      <c r="CM11" s="45">
        <f>CL11/CL19</f>
        <v>3.3333333333333333E-2</v>
      </c>
      <c r="CN11" s="51">
        <v>1</v>
      </c>
      <c r="CO11" s="74">
        <f>CN11/CN19</f>
        <v>3.5714285714285712E-2</v>
      </c>
      <c r="CP11" s="51"/>
      <c r="CQ11" s="74"/>
      <c r="CR11" s="51"/>
      <c r="CS11" s="57"/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8"/>
        <v>0</v>
      </c>
      <c r="F12" s="9"/>
      <c r="G12" s="6">
        <f t="shared" ref="G12" si="52">F12/F$19</f>
        <v>0</v>
      </c>
      <c r="H12" s="9"/>
      <c r="I12" s="6">
        <f t="shared" ref="I12" si="53">H12/H$19</f>
        <v>0</v>
      </c>
      <c r="J12" s="9"/>
      <c r="K12" s="6">
        <f t="shared" ref="K12" si="54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52"/>
      <c r="W12" s="47"/>
      <c r="X12" s="52"/>
      <c r="Y12" s="19"/>
      <c r="Z12" s="32"/>
      <c r="AA12" s="6"/>
      <c r="AB12" s="3">
        <v>1</v>
      </c>
      <c r="AC12" s="6">
        <f t="shared" ref="AC12" si="55">AB12/AB$19</f>
        <v>3.5714285714285712E-2</v>
      </c>
      <c r="AD12" s="3">
        <v>1</v>
      </c>
      <c r="AE12" s="6">
        <f t="shared" ref="AE12" si="56">AD12/AD$19</f>
        <v>0.04</v>
      </c>
      <c r="AF12" s="3">
        <v>1</v>
      </c>
      <c r="AG12" s="6">
        <f t="shared" ref="AG12" si="57">AF12/AF$19</f>
        <v>3.5714285714285712E-2</v>
      </c>
      <c r="AH12" s="3">
        <v>1</v>
      </c>
      <c r="AI12" s="6">
        <f t="shared" ref="AI12" si="58">AH12/AH$19</f>
        <v>3.4482758620689655E-2</v>
      </c>
      <c r="AJ12" s="3">
        <v>1</v>
      </c>
      <c r="AK12" s="6">
        <f t="shared" si="3"/>
        <v>3.5714285714285712E-2</v>
      </c>
      <c r="AL12" s="69">
        <v>1</v>
      </c>
      <c r="AM12" s="6">
        <f t="shared" si="4"/>
        <v>4.1666666666666664E-2</v>
      </c>
      <c r="AN12" s="69">
        <v>1</v>
      </c>
      <c r="AO12" s="6">
        <f t="shared" si="5"/>
        <v>4.1666666666666664E-2</v>
      </c>
      <c r="AP12" s="69">
        <v>1</v>
      </c>
      <c r="AQ12" s="47">
        <f>AP12/AP19</f>
        <v>0.05</v>
      </c>
      <c r="AR12" s="52">
        <v>1</v>
      </c>
      <c r="AS12" s="47">
        <f>AR12/AR19</f>
        <v>5.2631578947368418E-2</v>
      </c>
      <c r="AT12" s="52">
        <v>1</v>
      </c>
      <c r="AU12" s="47">
        <f>AT12/AT19</f>
        <v>6.25E-2</v>
      </c>
      <c r="AV12" s="52">
        <v>2</v>
      </c>
      <c r="AW12" s="19">
        <f>AV12/AV19</f>
        <v>7.407407407407407E-2</v>
      </c>
      <c r="AX12" s="32"/>
      <c r="AY12" s="6"/>
      <c r="AZ12" s="3"/>
      <c r="BA12" s="6">
        <f t="shared" ref="BA12" si="59">AZ12/AZ$19</f>
        <v>0</v>
      </c>
      <c r="BB12" s="3"/>
      <c r="BC12" s="6">
        <f t="shared" ref="BC12" si="60">BB12/BB$19</f>
        <v>0</v>
      </c>
      <c r="BD12" s="3"/>
      <c r="BE12" s="6">
        <f t="shared" ref="BE12" si="61">BD12/BD$19</f>
        <v>0</v>
      </c>
      <c r="BF12" s="3"/>
      <c r="BG12" s="6">
        <f t="shared" ref="BG12" si="62">BF12/BF$19</f>
        <v>0</v>
      </c>
      <c r="BH12" s="3"/>
      <c r="BI12" s="6">
        <f t="shared" si="6"/>
        <v>0</v>
      </c>
      <c r="BJ12" s="69"/>
      <c r="BK12" s="6"/>
      <c r="BL12" s="69"/>
      <c r="BM12" s="6"/>
      <c r="BN12" s="69"/>
      <c r="BO12" s="47"/>
      <c r="BP12" s="52"/>
      <c r="BQ12" s="47"/>
      <c r="BR12" s="52"/>
      <c r="BS12" s="47"/>
      <c r="BT12" s="52"/>
      <c r="BU12" s="19"/>
      <c r="BV12" s="32"/>
      <c r="BW12" s="6"/>
      <c r="BX12" s="3">
        <f t="shared" si="10"/>
        <v>1</v>
      </c>
      <c r="BY12" s="6">
        <f t="shared" ref="BY12" si="63">BX12/BX$19</f>
        <v>2.3255813953488372E-2</v>
      </c>
      <c r="BZ12" s="3">
        <f t="shared" si="11"/>
        <v>1</v>
      </c>
      <c r="CA12" s="6">
        <f t="shared" ref="CA12" si="64">BZ12/BZ$19</f>
        <v>2.3809523809523808E-2</v>
      </c>
      <c r="CB12" s="3">
        <f t="shared" si="12"/>
        <v>1</v>
      </c>
      <c r="CC12" s="6">
        <f t="shared" ref="CC12" si="65">CB12/CB$19</f>
        <v>2.3255813953488372E-2</v>
      </c>
      <c r="CD12" s="3">
        <f t="shared" si="13"/>
        <v>1</v>
      </c>
      <c r="CE12" s="6">
        <f t="shared" ref="CE12" si="66">CD12/CD$19</f>
        <v>2.5000000000000001E-2</v>
      </c>
      <c r="CF12" s="3">
        <f t="shared" si="14"/>
        <v>1</v>
      </c>
      <c r="CG12" s="19">
        <f t="shared" si="15"/>
        <v>2.564102564102564E-2</v>
      </c>
      <c r="CH12" s="69">
        <v>1</v>
      </c>
      <c r="CI12" s="6">
        <f t="shared" si="16"/>
        <v>3.0303030303030304E-2</v>
      </c>
      <c r="CJ12" s="69">
        <v>1</v>
      </c>
      <c r="CK12" s="6">
        <f t="shared" si="17"/>
        <v>3.125E-2</v>
      </c>
      <c r="CL12" s="69">
        <v>1</v>
      </c>
      <c r="CM12" s="47">
        <f>CL12/CL19</f>
        <v>3.3333333333333333E-2</v>
      </c>
      <c r="CN12" s="52">
        <v>1</v>
      </c>
      <c r="CO12" s="47">
        <f>CN12/CN19</f>
        <v>3.5714285714285712E-2</v>
      </c>
      <c r="CP12" s="52">
        <v>1</v>
      </c>
      <c r="CQ12" s="47">
        <f>CP12/CP19</f>
        <v>0.04</v>
      </c>
      <c r="CR12" s="52">
        <v>2</v>
      </c>
      <c r="CS12" s="19">
        <f>CR12/CR19</f>
        <v>5.4054054054054057E-2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67">F13/F$19</f>
        <v>0</v>
      </c>
      <c r="H13" s="9"/>
      <c r="I13" s="6">
        <f t="shared" ref="I13" si="68">H13/H$19</f>
        <v>0</v>
      </c>
      <c r="J13" s="9"/>
      <c r="K13" s="6">
        <f t="shared" ref="K13" si="69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0">AB13/AB$19</f>
        <v>0</v>
      </c>
      <c r="AD13" s="3"/>
      <c r="AE13" s="6">
        <f t="shared" ref="AE13" si="71">AD13/AD$19</f>
        <v>0</v>
      </c>
      <c r="AF13" s="3"/>
      <c r="AG13" s="6">
        <f t="shared" ref="AG13" si="72">AF13/AF$19</f>
        <v>0</v>
      </c>
      <c r="AH13" s="3"/>
      <c r="AI13" s="6">
        <f t="shared" ref="AI13" si="73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4">AZ13/AZ$19</f>
        <v>0</v>
      </c>
      <c r="BB13" s="3"/>
      <c r="BC13" s="6">
        <f t="shared" ref="BC13" si="75">BB13/BB$19</f>
        <v>0</v>
      </c>
      <c r="BD13" s="3"/>
      <c r="BE13" s="6">
        <f t="shared" ref="BE13" si="76">BD13/BD$19</f>
        <v>0</v>
      </c>
      <c r="BF13" s="3"/>
      <c r="BG13" s="6">
        <f t="shared" ref="BG13" si="77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78">BX13/BX$19</f>
        <v>0</v>
      </c>
      <c r="BZ13" s="3">
        <f t="shared" si="11"/>
        <v>0</v>
      </c>
      <c r="CA13" s="6">
        <f t="shared" ref="CA13" si="79">BZ13/BZ$19</f>
        <v>0</v>
      </c>
      <c r="CB13" s="3">
        <f t="shared" si="12"/>
        <v>0</v>
      </c>
      <c r="CC13" s="6">
        <f t="shared" ref="CC13" si="80">CB13/CB$19</f>
        <v>0</v>
      </c>
      <c r="CD13" s="3">
        <f t="shared" si="13"/>
        <v>0</v>
      </c>
      <c r="CE13" s="6">
        <f t="shared" ref="CE13" si="81">CD13/CD$19</f>
        <v>0</v>
      </c>
      <c r="CF13" s="3">
        <f t="shared" si="14"/>
        <v>0</v>
      </c>
      <c r="CG13" s="19">
        <f t="shared" si="15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8"/>
        <v>0</v>
      </c>
      <c r="F14" s="9"/>
      <c r="G14" s="6">
        <f t="shared" ref="G14" si="82">F14/F$19</f>
        <v>0</v>
      </c>
      <c r="H14" s="9"/>
      <c r="I14" s="6">
        <f t="shared" ref="I14" si="83">H14/H$19</f>
        <v>0</v>
      </c>
      <c r="J14" s="9"/>
      <c r="K14" s="6">
        <f t="shared" ref="K14" si="84">J14/J$19</f>
        <v>0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>
        <v>2</v>
      </c>
      <c r="AA14" s="6">
        <f t="shared" ref="AA14" si="85">Z14/Z$19</f>
        <v>9.0909090909090912E-2</v>
      </c>
      <c r="AB14" s="3">
        <v>2</v>
      </c>
      <c r="AC14" s="6">
        <f t="shared" ref="AC14" si="86">AB14/AB$19</f>
        <v>7.1428571428571425E-2</v>
      </c>
      <c r="AD14" s="3">
        <v>1</v>
      </c>
      <c r="AE14" s="6">
        <f t="shared" ref="AE14" si="87">AD14/AD$19</f>
        <v>0.04</v>
      </c>
      <c r="AF14" s="3">
        <v>1</v>
      </c>
      <c r="AG14" s="6">
        <f t="shared" ref="AG14" si="88">AF14/AF$19</f>
        <v>3.5714285714285712E-2</v>
      </c>
      <c r="AH14" s="3">
        <v>1</v>
      </c>
      <c r="AI14" s="6">
        <f t="shared" ref="AI14" si="89">AH14/AH$19</f>
        <v>3.4482758620689655E-2</v>
      </c>
      <c r="AJ14" s="3"/>
      <c r="AK14" s="6">
        <f t="shared" si="3"/>
        <v>0</v>
      </c>
      <c r="AL14" s="69"/>
      <c r="AM14" s="6"/>
      <c r="AN14" s="69"/>
      <c r="AO14" s="6"/>
      <c r="AP14" s="69"/>
      <c r="AQ14" s="47"/>
      <c r="AR14" s="52"/>
      <c r="AS14" s="47"/>
      <c r="AT14" s="52"/>
      <c r="AU14" s="47"/>
      <c r="AV14" s="52"/>
      <c r="AW14" s="19"/>
      <c r="AX14" s="32"/>
      <c r="AY14" s="6"/>
      <c r="AZ14" s="3"/>
      <c r="BA14" s="6">
        <f t="shared" ref="BA14" si="90">AZ14/AZ$19</f>
        <v>0</v>
      </c>
      <c r="BB14" s="3"/>
      <c r="BC14" s="6">
        <f t="shared" ref="BC14" si="91">BB14/BB$19</f>
        <v>0</v>
      </c>
      <c r="BD14" s="3"/>
      <c r="BE14" s="6">
        <f t="shared" ref="BE14" si="92">BD14/BD$19</f>
        <v>0</v>
      </c>
      <c r="BF14" s="3"/>
      <c r="BG14" s="6">
        <f t="shared" ref="BG14" si="93">BF14/BF$19</f>
        <v>0</v>
      </c>
      <c r="BH14" s="3"/>
      <c r="BI14" s="6">
        <f t="shared" si="6"/>
        <v>0</v>
      </c>
      <c r="BJ14" s="69"/>
      <c r="BK14" s="6"/>
      <c r="BL14" s="69"/>
      <c r="BM14" s="6"/>
      <c r="BN14" s="69"/>
      <c r="BO14" s="47"/>
      <c r="BP14" s="52"/>
      <c r="BQ14" s="47"/>
      <c r="BR14" s="52"/>
      <c r="BS14" s="47"/>
      <c r="BT14" s="52"/>
      <c r="BU14" s="19"/>
      <c r="BV14" s="32">
        <f t="shared" si="9"/>
        <v>2</v>
      </c>
      <c r="BW14" s="6">
        <f t="shared" ref="BW14" si="94">BV14/BV$19</f>
        <v>5.4054054054054057E-2</v>
      </c>
      <c r="BX14" s="3">
        <f t="shared" si="10"/>
        <v>2</v>
      </c>
      <c r="BY14" s="6">
        <f t="shared" ref="BY14" si="95">BX14/BX$19</f>
        <v>4.6511627906976744E-2</v>
      </c>
      <c r="BZ14" s="3">
        <f t="shared" si="11"/>
        <v>1</v>
      </c>
      <c r="CA14" s="6">
        <f t="shared" ref="CA14" si="96">BZ14/BZ$19</f>
        <v>2.3809523809523808E-2</v>
      </c>
      <c r="CB14" s="3">
        <f t="shared" si="12"/>
        <v>1</v>
      </c>
      <c r="CC14" s="6">
        <f t="shared" ref="CC14" si="97">CB14/CB$19</f>
        <v>2.3255813953488372E-2</v>
      </c>
      <c r="CD14" s="3">
        <f t="shared" si="13"/>
        <v>1</v>
      </c>
      <c r="CE14" s="6">
        <f t="shared" ref="CE14" si="98">CD14/CD$19</f>
        <v>2.5000000000000001E-2</v>
      </c>
      <c r="CF14" s="3">
        <f t="shared" si="14"/>
        <v>0</v>
      </c>
      <c r="CG14" s="19">
        <f t="shared" si="15"/>
        <v>0</v>
      </c>
      <c r="CH14" s="69"/>
      <c r="CI14" s="6"/>
      <c r="CJ14" s="69"/>
      <c r="CK14" s="6"/>
      <c r="CL14" s="69"/>
      <c r="CM14" s="47"/>
      <c r="CN14" s="52"/>
      <c r="CO14" s="47"/>
      <c r="CP14" s="52"/>
      <c r="CQ14" s="47"/>
      <c r="CR14" s="52"/>
      <c r="CS14" s="19"/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8"/>
        <v>0</v>
      </c>
      <c r="F15" s="9"/>
      <c r="G15" s="6">
        <f t="shared" ref="G15" si="99">F15/F$19</f>
        <v>0</v>
      </c>
      <c r="H15" s="9"/>
      <c r="I15" s="6">
        <f t="shared" ref="I15" si="100">H15/H$19</f>
        <v>0</v>
      </c>
      <c r="J15" s="9"/>
      <c r="K15" s="6">
        <f t="shared" ref="K15" si="101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/>
      <c r="Y15" s="19"/>
      <c r="Z15" s="32"/>
      <c r="AA15" s="6"/>
      <c r="AB15" s="3"/>
      <c r="AC15" s="6">
        <f t="shared" ref="AC15" si="102">AB15/AB$19</f>
        <v>0</v>
      </c>
      <c r="AD15" s="3"/>
      <c r="AE15" s="6">
        <f t="shared" ref="AE15" si="103">AD15/AD$19</f>
        <v>0</v>
      </c>
      <c r="AF15" s="3"/>
      <c r="AG15" s="6">
        <f t="shared" ref="AG15" si="104">AF15/AF$19</f>
        <v>0</v>
      </c>
      <c r="AH15" s="3"/>
      <c r="AI15" s="6">
        <f t="shared" ref="AI15" si="105">AH15/AH$19</f>
        <v>0</v>
      </c>
      <c r="AJ15" s="3"/>
      <c r="AK15" s="6">
        <f t="shared" si="3"/>
        <v>0</v>
      </c>
      <c r="AL15" s="69"/>
      <c r="AM15" s="6"/>
      <c r="AN15" s="69"/>
      <c r="AO15" s="6"/>
      <c r="AP15" s="69"/>
      <c r="AQ15" s="47"/>
      <c r="AR15" s="52"/>
      <c r="AS15" s="47"/>
      <c r="AT15" s="52"/>
      <c r="AU15" s="47"/>
      <c r="AV15" s="52">
        <v>1</v>
      </c>
      <c r="AW15" s="19">
        <f>AV15/AV19</f>
        <v>3.7037037037037035E-2</v>
      </c>
      <c r="AX15" s="32"/>
      <c r="AY15" s="6"/>
      <c r="AZ15" s="3"/>
      <c r="BA15" s="6">
        <f t="shared" ref="BA15" si="106">AZ15/AZ$19</f>
        <v>0</v>
      </c>
      <c r="BB15" s="3"/>
      <c r="BC15" s="6">
        <f t="shared" ref="BC15" si="107">BB15/BB$19</f>
        <v>0</v>
      </c>
      <c r="BD15" s="3"/>
      <c r="BE15" s="6">
        <f t="shared" ref="BE15" si="108">BD15/BD$19</f>
        <v>0</v>
      </c>
      <c r="BF15" s="3"/>
      <c r="BG15" s="6">
        <f t="shared" ref="BG15" si="109">BF15/BF$19</f>
        <v>0</v>
      </c>
      <c r="BH15" s="3"/>
      <c r="BI15" s="6">
        <f t="shared" si="6"/>
        <v>0</v>
      </c>
      <c r="BJ15" s="69"/>
      <c r="BK15" s="6"/>
      <c r="BL15" s="69"/>
      <c r="BM15" s="6"/>
      <c r="BN15" s="69"/>
      <c r="BO15" s="47"/>
      <c r="BP15" s="52"/>
      <c r="BQ15" s="47"/>
      <c r="BR15" s="52"/>
      <c r="BS15" s="47"/>
      <c r="BT15" s="52"/>
      <c r="BU15" s="19"/>
      <c r="BV15" s="32"/>
      <c r="BW15" s="6"/>
      <c r="BX15" s="3">
        <f t="shared" si="10"/>
        <v>0</v>
      </c>
      <c r="BY15" s="6">
        <f t="shared" ref="BY15" si="110">BX15/BX$19</f>
        <v>0</v>
      </c>
      <c r="BZ15" s="3">
        <f t="shared" si="11"/>
        <v>0</v>
      </c>
      <c r="CA15" s="6">
        <f t="shared" ref="CA15" si="111">BZ15/BZ$19</f>
        <v>0</v>
      </c>
      <c r="CB15" s="3">
        <f t="shared" si="12"/>
        <v>0</v>
      </c>
      <c r="CC15" s="6">
        <f t="shared" ref="CC15" si="112">CB15/CB$19</f>
        <v>0</v>
      </c>
      <c r="CD15" s="3">
        <f t="shared" si="13"/>
        <v>0</v>
      </c>
      <c r="CE15" s="6">
        <f t="shared" ref="CE15" si="113">CD15/CD$19</f>
        <v>0</v>
      </c>
      <c r="CF15" s="3">
        <f t="shared" si="14"/>
        <v>0</v>
      </c>
      <c r="CG15" s="19">
        <f t="shared" si="15"/>
        <v>0</v>
      </c>
      <c r="CH15" s="69"/>
      <c r="CI15" s="6"/>
      <c r="CJ15" s="69"/>
      <c r="CK15" s="6"/>
      <c r="CL15" s="69"/>
      <c r="CM15" s="47"/>
      <c r="CN15" s="52"/>
      <c r="CO15" s="47"/>
      <c r="CP15" s="52"/>
      <c r="CQ15" s="47"/>
      <c r="CR15" s="52">
        <v>1</v>
      </c>
      <c r="CS15" s="19">
        <f>CR15/CR19</f>
        <v>2.7027027027027029E-2</v>
      </c>
    </row>
    <row r="16" spans="1:97" ht="47.25" customHeight="1" x14ac:dyDescent="0.25">
      <c r="A16" s="28" t="s">
        <v>5</v>
      </c>
      <c r="B16" s="35">
        <v>1</v>
      </c>
      <c r="C16" s="6">
        <f t="shared" si="18"/>
        <v>0.1</v>
      </c>
      <c r="D16" s="9"/>
      <c r="E16" s="6">
        <f t="shared" si="18"/>
        <v>0</v>
      </c>
      <c r="F16" s="9"/>
      <c r="G16" s="6">
        <f t="shared" ref="G16" si="114">F16/F$19</f>
        <v>0</v>
      </c>
      <c r="H16" s="9"/>
      <c r="I16" s="6">
        <f t="shared" ref="I16" si="115">H16/H$19</f>
        <v>0</v>
      </c>
      <c r="J16" s="9"/>
      <c r="K16" s="6">
        <f t="shared" ref="K16" si="116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17">AB16/AB$19</f>
        <v>0</v>
      </c>
      <c r="AD16" s="3"/>
      <c r="AE16" s="6">
        <f t="shared" ref="AE16" si="118">AD16/AD$19</f>
        <v>0</v>
      </c>
      <c r="AF16" s="3"/>
      <c r="AG16" s="6">
        <f t="shared" ref="AG16" si="119">AF16/AF$19</f>
        <v>0</v>
      </c>
      <c r="AH16" s="3"/>
      <c r="AI16" s="6">
        <f t="shared" ref="AI16" si="120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21">AZ16/AZ$19</f>
        <v>0</v>
      </c>
      <c r="BB16" s="3"/>
      <c r="BC16" s="6">
        <f t="shared" ref="BC16" si="122">BB16/BB$19</f>
        <v>0</v>
      </c>
      <c r="BD16" s="3"/>
      <c r="BE16" s="6">
        <f t="shared" ref="BE16" si="123">BD16/BD$19</f>
        <v>0</v>
      </c>
      <c r="BF16" s="3"/>
      <c r="BG16" s="6">
        <f t="shared" ref="BG16" si="124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>
        <f t="shared" si="9"/>
        <v>1</v>
      </c>
      <c r="BW16" s="6">
        <f t="shared" ref="BW16" si="125">BV16/BV$19</f>
        <v>2.7027027027027029E-2</v>
      </c>
      <c r="BX16" s="3">
        <f t="shared" si="10"/>
        <v>0</v>
      </c>
      <c r="BY16" s="6">
        <f t="shared" ref="BY16" si="126">BX16/BX$19</f>
        <v>0</v>
      </c>
      <c r="BZ16" s="3">
        <f t="shared" si="11"/>
        <v>0</v>
      </c>
      <c r="CA16" s="6">
        <f t="shared" ref="CA16" si="127">BZ16/BZ$19</f>
        <v>0</v>
      </c>
      <c r="CB16" s="3">
        <f t="shared" si="12"/>
        <v>0</v>
      </c>
      <c r="CC16" s="6">
        <f t="shared" ref="CC16" si="128">CB16/CB$19</f>
        <v>0</v>
      </c>
      <c r="CD16" s="3">
        <f t="shared" si="13"/>
        <v>0</v>
      </c>
      <c r="CE16" s="6">
        <f t="shared" ref="CE16" si="129">CD16/CD$19</f>
        <v>0</v>
      </c>
      <c r="CF16" s="3">
        <f t="shared" si="14"/>
        <v>0</v>
      </c>
      <c r="CG16" s="19">
        <f t="shared" si="15"/>
        <v>0</v>
      </c>
      <c r="CH16" s="69"/>
      <c r="CI16" s="6"/>
      <c r="CJ16" s="69"/>
      <c r="CK16" s="6"/>
      <c r="CL16" s="69"/>
      <c r="CM16" s="47"/>
      <c r="CN16" s="52"/>
      <c r="CO16" s="47"/>
      <c r="CP16" s="52"/>
      <c r="CQ16" s="47"/>
      <c r="CR16" s="52"/>
      <c r="CS16" s="19"/>
    </row>
    <row r="17" spans="1:97" ht="47.25" customHeight="1" x14ac:dyDescent="0.25">
      <c r="A17" s="28" t="s">
        <v>6</v>
      </c>
      <c r="B17" s="35">
        <v>9</v>
      </c>
      <c r="C17" s="6">
        <f t="shared" si="18"/>
        <v>0.9</v>
      </c>
      <c r="D17" s="9">
        <v>8</v>
      </c>
      <c r="E17" s="6">
        <f t="shared" si="18"/>
        <v>1</v>
      </c>
      <c r="F17" s="9">
        <v>9</v>
      </c>
      <c r="G17" s="6">
        <f t="shared" ref="G17" si="130">F17/F$19</f>
        <v>1</v>
      </c>
      <c r="H17" s="9">
        <v>8</v>
      </c>
      <c r="I17" s="6">
        <f t="shared" ref="I17" si="131">H17/H$19</f>
        <v>1</v>
      </c>
      <c r="J17" s="9">
        <v>6</v>
      </c>
      <c r="K17" s="6">
        <f t="shared" ref="K17" si="132">J17/J$19</f>
        <v>1</v>
      </c>
      <c r="L17" s="9">
        <v>6</v>
      </c>
      <c r="M17" s="6">
        <f t="shared" si="0"/>
        <v>1</v>
      </c>
      <c r="N17" s="69">
        <v>6</v>
      </c>
      <c r="O17" s="6">
        <f t="shared" si="1"/>
        <v>1</v>
      </c>
      <c r="P17" s="69">
        <v>5</v>
      </c>
      <c r="Q17" s="6">
        <f t="shared" si="2"/>
        <v>1</v>
      </c>
      <c r="R17" s="69">
        <v>7</v>
      </c>
      <c r="S17" s="47">
        <f>R17/R19</f>
        <v>1</v>
      </c>
      <c r="T17" s="52">
        <v>6</v>
      </c>
      <c r="U17" s="47">
        <f>T17/T19</f>
        <v>0.8571428571428571</v>
      </c>
      <c r="V17" s="52">
        <v>7</v>
      </c>
      <c r="W17" s="47">
        <f>V17/V19</f>
        <v>1</v>
      </c>
      <c r="X17" s="52">
        <v>9</v>
      </c>
      <c r="Y17" s="19">
        <f>X17/X19</f>
        <v>1</v>
      </c>
      <c r="Z17" s="32">
        <v>19</v>
      </c>
      <c r="AA17" s="6">
        <f t="shared" ref="AA17" si="133">Z17/Z$19</f>
        <v>0.86363636363636365</v>
      </c>
      <c r="AB17" s="3">
        <v>22</v>
      </c>
      <c r="AC17" s="6">
        <f t="shared" ref="AC17" si="134">AB17/AB$19</f>
        <v>0.7857142857142857</v>
      </c>
      <c r="AD17" s="3">
        <v>19</v>
      </c>
      <c r="AE17" s="6">
        <f t="shared" ref="AE17" si="135">AD17/AD$19</f>
        <v>0.76</v>
      </c>
      <c r="AF17" s="3">
        <v>24</v>
      </c>
      <c r="AG17" s="6">
        <f t="shared" ref="AG17" si="136">AF17/AF$19</f>
        <v>0.8571428571428571</v>
      </c>
      <c r="AH17" s="3">
        <v>25</v>
      </c>
      <c r="AI17" s="6">
        <f t="shared" ref="AI17" si="137">AH17/AH$19</f>
        <v>0.86206896551724133</v>
      </c>
      <c r="AJ17" s="3">
        <v>25</v>
      </c>
      <c r="AK17" s="6">
        <f t="shared" si="3"/>
        <v>0.8928571428571429</v>
      </c>
      <c r="AL17" s="69">
        <v>22</v>
      </c>
      <c r="AM17" s="6">
        <f t="shared" si="4"/>
        <v>0.91666666666666663</v>
      </c>
      <c r="AN17" s="69">
        <v>22</v>
      </c>
      <c r="AO17" s="6">
        <f t="shared" si="5"/>
        <v>0.91666666666666663</v>
      </c>
      <c r="AP17" s="69">
        <v>18</v>
      </c>
      <c r="AQ17" s="47">
        <f>AP17/AP19</f>
        <v>0.9</v>
      </c>
      <c r="AR17" s="52">
        <v>18</v>
      </c>
      <c r="AS17" s="47">
        <f>AR17/AR19</f>
        <v>0.94736842105263153</v>
      </c>
      <c r="AT17" s="52">
        <v>15</v>
      </c>
      <c r="AU17" s="47">
        <f>AT17/AT19</f>
        <v>0.9375</v>
      </c>
      <c r="AV17" s="52">
        <v>24</v>
      </c>
      <c r="AW17" s="19">
        <f>AV17/AV19</f>
        <v>0.88888888888888884</v>
      </c>
      <c r="AX17" s="32">
        <v>5</v>
      </c>
      <c r="AY17" s="6">
        <f t="shared" ref="AY17" si="138">AX17/AX$19</f>
        <v>1</v>
      </c>
      <c r="AZ17" s="3">
        <v>7</v>
      </c>
      <c r="BA17" s="6">
        <f t="shared" ref="BA17" si="139">AZ17/AZ$19</f>
        <v>1</v>
      </c>
      <c r="BB17" s="3">
        <v>8</v>
      </c>
      <c r="BC17" s="6">
        <f t="shared" ref="BC17" si="140">BB17/BB$19</f>
        <v>1</v>
      </c>
      <c r="BD17" s="3">
        <v>7</v>
      </c>
      <c r="BE17" s="6">
        <f t="shared" ref="BE17" si="141">BD17/BD$19</f>
        <v>1</v>
      </c>
      <c r="BF17" s="3">
        <v>5</v>
      </c>
      <c r="BG17" s="6">
        <f t="shared" ref="BG17" si="142">BF17/BF$19</f>
        <v>1</v>
      </c>
      <c r="BH17" s="3">
        <v>5</v>
      </c>
      <c r="BI17" s="6">
        <f t="shared" si="6"/>
        <v>1</v>
      </c>
      <c r="BJ17" s="69">
        <v>3</v>
      </c>
      <c r="BK17" s="6">
        <f t="shared" si="7"/>
        <v>1</v>
      </c>
      <c r="BL17" s="69">
        <v>3</v>
      </c>
      <c r="BM17" s="6">
        <f t="shared" si="8"/>
        <v>1</v>
      </c>
      <c r="BN17" s="69">
        <v>3</v>
      </c>
      <c r="BO17" s="47">
        <f>BN17/BN19</f>
        <v>1</v>
      </c>
      <c r="BP17" s="52">
        <v>2</v>
      </c>
      <c r="BQ17" s="47">
        <f>BP17/BP19</f>
        <v>1</v>
      </c>
      <c r="BR17" s="52">
        <v>2</v>
      </c>
      <c r="BS17" s="47">
        <f>BR17/BR19</f>
        <v>1</v>
      </c>
      <c r="BT17" s="52">
        <v>1</v>
      </c>
      <c r="BU17" s="19">
        <f>BT17/BT19</f>
        <v>1</v>
      </c>
      <c r="BV17" s="32">
        <f t="shared" si="9"/>
        <v>33</v>
      </c>
      <c r="BW17" s="6">
        <f t="shared" ref="BW17" si="143">BV17/BV$19</f>
        <v>0.89189189189189189</v>
      </c>
      <c r="BX17" s="3">
        <f t="shared" si="10"/>
        <v>37</v>
      </c>
      <c r="BY17" s="6">
        <f t="shared" ref="BY17" si="144">BX17/BX$19</f>
        <v>0.86046511627906974</v>
      </c>
      <c r="BZ17" s="3">
        <f t="shared" si="11"/>
        <v>36</v>
      </c>
      <c r="CA17" s="6">
        <f t="shared" ref="CA17" si="145">BZ17/BZ$19</f>
        <v>0.8571428571428571</v>
      </c>
      <c r="CB17" s="3">
        <f t="shared" si="12"/>
        <v>39</v>
      </c>
      <c r="CC17" s="6">
        <f t="shared" ref="CC17" si="146">CB17/CB$19</f>
        <v>0.90697674418604646</v>
      </c>
      <c r="CD17" s="3">
        <f t="shared" si="13"/>
        <v>36</v>
      </c>
      <c r="CE17" s="6">
        <f t="shared" ref="CE17" si="147">CD17/CD$19</f>
        <v>0.9</v>
      </c>
      <c r="CF17" s="3">
        <f t="shared" si="14"/>
        <v>36</v>
      </c>
      <c r="CG17" s="19">
        <f t="shared" si="15"/>
        <v>0.92307692307692313</v>
      </c>
      <c r="CH17" s="69">
        <v>31</v>
      </c>
      <c r="CI17" s="6">
        <f t="shared" si="16"/>
        <v>0.93939393939393945</v>
      </c>
      <c r="CJ17" s="69">
        <v>30</v>
      </c>
      <c r="CK17" s="6">
        <f t="shared" si="17"/>
        <v>0.9375</v>
      </c>
      <c r="CL17" s="69">
        <v>28</v>
      </c>
      <c r="CM17" s="47">
        <f>CL17/CL19</f>
        <v>0.93333333333333335</v>
      </c>
      <c r="CN17" s="52">
        <v>26</v>
      </c>
      <c r="CO17" s="47">
        <f>CN17/CN19</f>
        <v>0.9285714285714286</v>
      </c>
      <c r="CP17" s="52">
        <v>24</v>
      </c>
      <c r="CQ17" s="47">
        <f>CP17/CP19</f>
        <v>0.96</v>
      </c>
      <c r="CR17" s="52">
        <v>34</v>
      </c>
      <c r="CS17" s="19">
        <f>CR17/CR19</f>
        <v>0.91891891891891897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8"/>
        <v>0</v>
      </c>
      <c r="F18" s="10"/>
      <c r="G18" s="7">
        <f t="shared" ref="G18" si="148">F18/F$19</f>
        <v>0</v>
      </c>
      <c r="H18" s="10"/>
      <c r="I18" s="7">
        <f t="shared" ref="I18" si="149">H18/H$19</f>
        <v>0</v>
      </c>
      <c r="J18" s="10"/>
      <c r="K18" s="7">
        <f t="shared" ref="K18" si="150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>
        <v>1</v>
      </c>
      <c r="AA18" s="7">
        <f t="shared" ref="AA18" si="151">Z18/Z$19</f>
        <v>4.5454545454545456E-2</v>
      </c>
      <c r="AB18" s="4"/>
      <c r="AC18" s="7">
        <f t="shared" ref="AC18" si="152">AB18/AB$19</f>
        <v>0</v>
      </c>
      <c r="AD18" s="4">
        <v>1</v>
      </c>
      <c r="AE18" s="7">
        <f t="shared" ref="AE18" si="153">AD18/AD$19</f>
        <v>0.04</v>
      </c>
      <c r="AF18" s="4">
        <v>1</v>
      </c>
      <c r="AG18" s="7">
        <f t="shared" ref="AG18" si="154">AF18/AF$19</f>
        <v>3.5714285714285712E-2</v>
      </c>
      <c r="AH18" s="4"/>
      <c r="AI18" s="7">
        <f t="shared" ref="AI18" si="155">AH18/AH$19</f>
        <v>0</v>
      </c>
      <c r="AJ18" s="4"/>
      <c r="AK18" s="7">
        <f t="shared" si="3"/>
        <v>0</v>
      </c>
      <c r="AL18" s="68"/>
      <c r="AM18" s="7"/>
      <c r="AN18" s="68"/>
      <c r="AO18" s="7"/>
      <c r="AP18" s="68"/>
      <c r="AQ18" s="46"/>
      <c r="AR18" s="50"/>
      <c r="AS18" s="72"/>
      <c r="AT18" s="50"/>
      <c r="AU18" s="72"/>
      <c r="AV18" s="50"/>
      <c r="AW18" s="56"/>
      <c r="AX18" s="33"/>
      <c r="AY18" s="7"/>
      <c r="AZ18" s="4"/>
      <c r="BA18" s="7">
        <f t="shared" ref="BA18" si="156">AZ18/AZ$19</f>
        <v>0</v>
      </c>
      <c r="BB18" s="4"/>
      <c r="BC18" s="7">
        <f t="shared" ref="BC18" si="157">BB18/BB$19</f>
        <v>0</v>
      </c>
      <c r="BD18" s="4"/>
      <c r="BE18" s="7">
        <f t="shared" ref="BE18" si="158">BD18/BD$19</f>
        <v>0</v>
      </c>
      <c r="BF18" s="4"/>
      <c r="BG18" s="7">
        <f t="shared" ref="BG18" si="159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>
        <f t="shared" si="9"/>
        <v>1</v>
      </c>
      <c r="BW18" s="7">
        <f t="shared" ref="BW18" si="160">BV18/BV$19</f>
        <v>2.7027027027027029E-2</v>
      </c>
      <c r="BX18" s="4">
        <f t="shared" si="10"/>
        <v>0</v>
      </c>
      <c r="BY18" s="7">
        <f t="shared" ref="BY18" si="161">BX18/BX$19</f>
        <v>0</v>
      </c>
      <c r="BZ18" s="4">
        <f t="shared" si="11"/>
        <v>1</v>
      </c>
      <c r="CA18" s="7">
        <f t="shared" ref="CA18" si="162">BZ18/BZ$19</f>
        <v>2.3809523809523808E-2</v>
      </c>
      <c r="CB18" s="4">
        <f t="shared" si="12"/>
        <v>1</v>
      </c>
      <c r="CC18" s="7">
        <f t="shared" ref="CC18" si="163">CB18/CB$19</f>
        <v>2.3255813953488372E-2</v>
      </c>
      <c r="CD18" s="4">
        <f t="shared" si="13"/>
        <v>0</v>
      </c>
      <c r="CE18" s="7">
        <f t="shared" ref="CE18" si="164">CD18/CD$19</f>
        <v>0</v>
      </c>
      <c r="CF18" s="4">
        <f t="shared" si="14"/>
        <v>0</v>
      </c>
      <c r="CG18" s="21">
        <f t="shared" si="15"/>
        <v>0</v>
      </c>
      <c r="CH18" s="68"/>
      <c r="CI18" s="7"/>
      <c r="CJ18" s="68"/>
      <c r="CK18" s="7"/>
      <c r="CL18" s="68"/>
      <c r="CM18" s="46"/>
      <c r="CN18" s="50"/>
      <c r="CO18" s="72"/>
      <c r="CP18" s="50"/>
      <c r="CQ18" s="72"/>
      <c r="CR18" s="50"/>
      <c r="CS18" s="56"/>
    </row>
    <row r="19" spans="1:97" ht="47.25" customHeight="1" thickTop="1" thickBot="1" x14ac:dyDescent="0.3">
      <c r="A19" s="31" t="s">
        <v>8</v>
      </c>
      <c r="B19" s="42">
        <f>SUM(B11:B18)</f>
        <v>10</v>
      </c>
      <c r="C19" s="43"/>
      <c r="D19" s="43">
        <f t="shared" ref="D19:CD19" si="165">SUM(D11:D18)</f>
        <v>8</v>
      </c>
      <c r="E19" s="43"/>
      <c r="F19" s="43">
        <f t="shared" si="165"/>
        <v>9</v>
      </c>
      <c r="G19" s="43"/>
      <c r="H19" s="43">
        <f t="shared" si="165"/>
        <v>8</v>
      </c>
      <c r="I19" s="43"/>
      <c r="J19" s="43">
        <f t="shared" si="165"/>
        <v>6</v>
      </c>
      <c r="K19" s="43"/>
      <c r="L19" s="43">
        <f>SUM(L11:L18)</f>
        <v>6</v>
      </c>
      <c r="M19" s="63"/>
      <c r="N19" s="48">
        <f>SUM(N11:N18)</f>
        <v>6</v>
      </c>
      <c r="O19" s="48"/>
      <c r="P19" s="48">
        <f>SUM(P11:P18)</f>
        <v>5</v>
      </c>
      <c r="Q19" s="48"/>
      <c r="R19" s="66">
        <f>SUM(R11:R18)</f>
        <v>7</v>
      </c>
      <c r="S19" s="43"/>
      <c r="T19" s="54">
        <f>SUM(T11:T18)</f>
        <v>7</v>
      </c>
      <c r="U19" s="77"/>
      <c r="V19" s="54">
        <f>SUM(V11:V18)</f>
        <v>7</v>
      </c>
      <c r="W19" s="77"/>
      <c r="X19" s="54">
        <f>SUM(X11:X18)</f>
        <v>9</v>
      </c>
      <c r="Y19" s="65"/>
      <c r="Z19" s="42">
        <f t="shared" si="165"/>
        <v>22</v>
      </c>
      <c r="AA19" s="43"/>
      <c r="AB19" s="43">
        <f t="shared" si="165"/>
        <v>28</v>
      </c>
      <c r="AC19" s="43"/>
      <c r="AD19" s="43">
        <f t="shared" si="165"/>
        <v>25</v>
      </c>
      <c r="AE19" s="43"/>
      <c r="AF19" s="43">
        <f t="shared" si="165"/>
        <v>28</v>
      </c>
      <c r="AG19" s="43"/>
      <c r="AH19" s="43">
        <f t="shared" si="165"/>
        <v>29</v>
      </c>
      <c r="AI19" s="43"/>
      <c r="AJ19" s="43">
        <f>SUM(AJ11:AJ18)</f>
        <v>28</v>
      </c>
      <c r="AK19" s="63"/>
      <c r="AL19" s="48">
        <f>SUM(AL11:AL18)</f>
        <v>24</v>
      </c>
      <c r="AM19" s="48"/>
      <c r="AN19" s="48">
        <f>SUM(AN11:AN18)</f>
        <v>24</v>
      </c>
      <c r="AO19" s="48"/>
      <c r="AP19" s="66">
        <f>SUM(AP11:AP18)</f>
        <v>20</v>
      </c>
      <c r="AQ19" s="43"/>
      <c r="AR19" s="54">
        <f>SUM(AR11:AR18)</f>
        <v>19</v>
      </c>
      <c r="AS19" s="77"/>
      <c r="AT19" s="54">
        <f>SUM(AT11:AT18)</f>
        <v>16</v>
      </c>
      <c r="AU19" s="77"/>
      <c r="AV19" s="54">
        <f>SUM(AV11:AV18)</f>
        <v>27</v>
      </c>
      <c r="AW19" s="65"/>
      <c r="AX19" s="42">
        <f t="shared" si="165"/>
        <v>5</v>
      </c>
      <c r="AY19" s="43"/>
      <c r="AZ19" s="43">
        <f t="shared" si="165"/>
        <v>7</v>
      </c>
      <c r="BA19" s="43"/>
      <c r="BB19" s="43">
        <f t="shared" si="165"/>
        <v>8</v>
      </c>
      <c r="BC19" s="43"/>
      <c r="BD19" s="43">
        <f t="shared" si="165"/>
        <v>7</v>
      </c>
      <c r="BE19" s="43"/>
      <c r="BF19" s="43">
        <f t="shared" si="165"/>
        <v>5</v>
      </c>
      <c r="BG19" s="43"/>
      <c r="BH19" s="43">
        <f>SUM(BH11:BH18)</f>
        <v>5</v>
      </c>
      <c r="BI19" s="63"/>
      <c r="BJ19" s="48">
        <f>SUM(BJ11:BJ18)</f>
        <v>3</v>
      </c>
      <c r="BK19" s="48"/>
      <c r="BL19" s="48">
        <f>SUM(BL11:BL18)</f>
        <v>3</v>
      </c>
      <c r="BM19" s="48"/>
      <c r="BN19" s="66">
        <f>SUM(BN11:BN18)</f>
        <v>3</v>
      </c>
      <c r="BO19" s="43"/>
      <c r="BP19" s="54">
        <f>SUM(BP11:BP18)</f>
        <v>2</v>
      </c>
      <c r="BQ19" s="77"/>
      <c r="BR19" s="54">
        <f>SUM(BR11:BR18)</f>
        <v>2</v>
      </c>
      <c r="BS19" s="77"/>
      <c r="BT19" s="54">
        <f>SUM(BT11:BT18)</f>
        <v>1</v>
      </c>
      <c r="BU19" s="65"/>
      <c r="BV19" s="42">
        <f t="shared" si="165"/>
        <v>37</v>
      </c>
      <c r="BW19" s="43"/>
      <c r="BX19" s="43">
        <f t="shared" si="165"/>
        <v>43</v>
      </c>
      <c r="BY19" s="43"/>
      <c r="BZ19" s="43">
        <f t="shared" si="165"/>
        <v>42</v>
      </c>
      <c r="CA19" s="43"/>
      <c r="CB19" s="43">
        <f t="shared" si="165"/>
        <v>43</v>
      </c>
      <c r="CC19" s="43"/>
      <c r="CD19" s="43">
        <f t="shared" si="165"/>
        <v>40</v>
      </c>
      <c r="CE19" s="43"/>
      <c r="CF19" s="43">
        <f t="shared" ref="CF19" si="166">SUM(CF11:CF18)</f>
        <v>39</v>
      </c>
      <c r="CG19" s="44"/>
      <c r="CH19" s="48">
        <f>SUM(CH11:CH18)</f>
        <v>33</v>
      </c>
      <c r="CI19" s="48"/>
      <c r="CJ19" s="48">
        <f>SUM(CJ11:CJ18)</f>
        <v>32</v>
      </c>
      <c r="CK19" s="48"/>
      <c r="CL19" s="66">
        <f>SUM(CL11:CL18)</f>
        <v>30</v>
      </c>
      <c r="CM19" s="43"/>
      <c r="CN19" s="54">
        <f>SUM(CN11:CN18)</f>
        <v>28</v>
      </c>
      <c r="CO19" s="77"/>
      <c r="CP19" s="54">
        <f>SUM(CP11:CP18)</f>
        <v>25</v>
      </c>
      <c r="CQ19" s="77"/>
      <c r="CR19" s="54">
        <f>SUM(CR11:CR18)</f>
        <v>37</v>
      </c>
      <c r="CS19" s="65"/>
    </row>
  </sheetData>
  <mergeCells count="55">
    <mergeCell ref="CL8:CM8"/>
    <mergeCell ref="CR8:CS8"/>
    <mergeCell ref="AB8:AC8"/>
    <mergeCell ref="AP8:AQ8"/>
    <mergeCell ref="AV8:AW8"/>
    <mergeCell ref="BN8:BO8"/>
    <mergeCell ref="BT8:BU8"/>
    <mergeCell ref="CD8:CE8"/>
    <mergeCell ref="CH8:CI8"/>
    <mergeCell ref="CJ8:CK8"/>
    <mergeCell ref="CB8:CC8"/>
    <mergeCell ref="CN8:CO8"/>
    <mergeCell ref="AT8:AU8"/>
    <mergeCell ref="BR8:BS8"/>
    <mergeCell ref="CP8:CQ8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D8:AE8"/>
    <mergeCell ref="BP8:BQ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  <mergeCell ref="BZ8:CA8"/>
    <mergeCell ref="BV7:CS7"/>
    <mergeCell ref="N8:O8"/>
    <mergeCell ref="A6:CS6"/>
    <mergeCell ref="P8:Q8"/>
    <mergeCell ref="AL8:AM8"/>
    <mergeCell ref="AN8:AO8"/>
    <mergeCell ref="BJ8:BK8"/>
    <mergeCell ref="BL8:BM8"/>
    <mergeCell ref="X8:Y8"/>
    <mergeCell ref="R8:S8"/>
    <mergeCell ref="T8:U8"/>
    <mergeCell ref="AR8:AS8"/>
    <mergeCell ref="V8:W8"/>
  </mergeCells>
  <printOptions horizontalCentered="1"/>
  <pageMargins left="0.7" right="0.7" top="0.75" bottom="0.75" header="0.3" footer="0.3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S20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41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80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80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2</v>
      </c>
      <c r="C9" s="8">
        <f>B9/B$19</f>
        <v>0.18181818181818182</v>
      </c>
      <c r="D9" s="11"/>
      <c r="E9" s="8">
        <f>D9/D$19</f>
        <v>0</v>
      </c>
      <c r="F9" s="11"/>
      <c r="G9" s="8">
        <f>F9/F$19</f>
        <v>0</v>
      </c>
      <c r="H9" s="11">
        <v>3</v>
      </c>
      <c r="I9" s="8">
        <f>H9/H$19</f>
        <v>0.5</v>
      </c>
      <c r="J9" s="11">
        <v>6</v>
      </c>
      <c r="K9" s="8">
        <f>J9/J$19</f>
        <v>0.5</v>
      </c>
      <c r="L9" s="11">
        <v>2</v>
      </c>
      <c r="M9" s="8">
        <f t="shared" ref="M9:M18" si="0">L9/L$19</f>
        <v>0.2857142857142857</v>
      </c>
      <c r="N9" s="67">
        <v>2</v>
      </c>
      <c r="O9" s="8">
        <f t="shared" ref="O9:O17" si="1">N9/N$19</f>
        <v>0.4</v>
      </c>
      <c r="P9" s="67">
        <v>2</v>
      </c>
      <c r="Q9" s="8">
        <f t="shared" ref="Q9:Q17" si="2">P9/P$19</f>
        <v>0.4</v>
      </c>
      <c r="R9" s="67">
        <v>4</v>
      </c>
      <c r="S9" s="45">
        <f>R9/R19</f>
        <v>0.44444444444444442</v>
      </c>
      <c r="T9" s="49">
        <v>4</v>
      </c>
      <c r="U9" s="73">
        <f>T9/T19</f>
        <v>0.44444444444444442</v>
      </c>
      <c r="V9" s="49"/>
      <c r="W9" s="73"/>
      <c r="X9" s="49"/>
      <c r="Y9" s="55"/>
      <c r="Z9" s="34">
        <v>1</v>
      </c>
      <c r="AA9" s="8">
        <f>Z9/Z$19</f>
        <v>1</v>
      </c>
      <c r="AB9" s="5">
        <v>2</v>
      </c>
      <c r="AC9" s="8">
        <f>AB9/AB$19</f>
        <v>0.2857142857142857</v>
      </c>
      <c r="AD9" s="5">
        <v>4</v>
      </c>
      <c r="AE9" s="8">
        <f>AD9/AD$19</f>
        <v>0.26666666666666666</v>
      </c>
      <c r="AF9" s="5">
        <v>3</v>
      </c>
      <c r="AG9" s="8">
        <f>AF9/AF$19</f>
        <v>0.1875</v>
      </c>
      <c r="AH9" s="5">
        <v>2</v>
      </c>
      <c r="AI9" s="8">
        <f>AH9/AH$19</f>
        <v>0.15384615384615385</v>
      </c>
      <c r="AJ9" s="5">
        <v>3</v>
      </c>
      <c r="AK9" s="8">
        <f t="shared" ref="AK9:AK18" si="3">AJ9/AJ$19</f>
        <v>0.21428571428571427</v>
      </c>
      <c r="AL9" s="67">
        <v>4</v>
      </c>
      <c r="AM9" s="8">
        <f t="shared" ref="AM9:AM17" si="4">AL9/AL$19</f>
        <v>0.23529411764705882</v>
      </c>
      <c r="AN9" s="67">
        <v>3</v>
      </c>
      <c r="AO9" s="8">
        <f t="shared" ref="AO9:AO18" si="5">AN9/AN$19</f>
        <v>0.17647058823529413</v>
      </c>
      <c r="AP9" s="67">
        <v>4</v>
      </c>
      <c r="AQ9" s="45">
        <f>AP9/AP19</f>
        <v>0.23529411764705882</v>
      </c>
      <c r="AR9" s="49">
        <v>4</v>
      </c>
      <c r="AS9" s="73">
        <f>AR9/AR19</f>
        <v>0.23529411764705882</v>
      </c>
      <c r="AT9" s="49">
        <v>5</v>
      </c>
      <c r="AU9" s="73">
        <f>AT9/AT19</f>
        <v>0.21739130434782608</v>
      </c>
      <c r="AV9" s="49">
        <v>5</v>
      </c>
      <c r="AW9" s="55">
        <f>AV9/AV19</f>
        <v>0.17857142857142858</v>
      </c>
      <c r="AX9" s="34">
        <v>1</v>
      </c>
      <c r="AY9" s="8">
        <f>AX9/AX$19</f>
        <v>4.7619047619047616E-2</v>
      </c>
      <c r="AZ9" s="5">
        <v>2</v>
      </c>
      <c r="BA9" s="8">
        <f>AZ9/AZ$19</f>
        <v>9.0909090909090912E-2</v>
      </c>
      <c r="BB9" s="5">
        <v>2</v>
      </c>
      <c r="BC9" s="8">
        <f>BB9/BB$19</f>
        <v>8.6956521739130432E-2</v>
      </c>
      <c r="BD9" s="5">
        <v>2</v>
      </c>
      <c r="BE9" s="8">
        <f>BD9/BD$19</f>
        <v>0.10526315789473684</v>
      </c>
      <c r="BF9" s="5">
        <v>2</v>
      </c>
      <c r="BG9" s="8">
        <f>BF9/BF$19</f>
        <v>0.10526315789473684</v>
      </c>
      <c r="BH9" s="5">
        <v>3</v>
      </c>
      <c r="BI9" s="8">
        <f t="shared" ref="BI9:BI18" si="6">BH9/BH$19</f>
        <v>0.21428571428571427</v>
      </c>
      <c r="BJ9" s="67">
        <v>3</v>
      </c>
      <c r="BK9" s="8">
        <f t="shared" ref="BK9:BK17" si="7">BJ9/BJ$19</f>
        <v>0.27272727272727271</v>
      </c>
      <c r="BL9" s="67">
        <v>2</v>
      </c>
      <c r="BM9" s="8">
        <f t="shared" ref="BM9:BM17" si="8">BL9/BL$19</f>
        <v>0.25</v>
      </c>
      <c r="BN9" s="67">
        <v>1</v>
      </c>
      <c r="BO9" s="45">
        <f>BN9/BN19</f>
        <v>0.14285714285714285</v>
      </c>
      <c r="BP9" s="49">
        <v>1</v>
      </c>
      <c r="BQ9" s="73">
        <f>BP9/BP19</f>
        <v>0.25</v>
      </c>
      <c r="BR9" s="49"/>
      <c r="BS9" s="73"/>
      <c r="BT9" s="49"/>
      <c r="BU9" s="55"/>
      <c r="BV9" s="34">
        <f t="shared" ref="BV9:BV17" si="9">B9+Z9+AX9</f>
        <v>4</v>
      </c>
      <c r="BW9" s="8">
        <f>BV9/BV$19</f>
        <v>0.12121212121212122</v>
      </c>
      <c r="BX9" s="5">
        <f t="shared" ref="BX9:BX18" si="10">D9+AB9+AZ9</f>
        <v>4</v>
      </c>
      <c r="BY9" s="8">
        <f>BX9/BX$19</f>
        <v>0.11764705882352941</v>
      </c>
      <c r="BZ9" s="5">
        <f t="shared" ref="BZ9:BZ18" si="11">F9+AD9+BB9</f>
        <v>6</v>
      </c>
      <c r="CA9" s="8">
        <f>BZ9/BZ$19</f>
        <v>0.14634146341463414</v>
      </c>
      <c r="CB9" s="5">
        <f t="shared" ref="CB9:CB18" si="12">H9+AF9+BD9</f>
        <v>8</v>
      </c>
      <c r="CC9" s="8">
        <f>CB9/CB$19</f>
        <v>0.1951219512195122</v>
      </c>
      <c r="CD9" s="5">
        <f t="shared" ref="CD9:CD18" si="13">J9+AH9+BF9</f>
        <v>10</v>
      </c>
      <c r="CE9" s="8">
        <f>CD9/CD$19</f>
        <v>0.22727272727272727</v>
      </c>
      <c r="CF9" s="5">
        <f t="shared" ref="CF9:CF18" si="14">L9+AJ9+BH9</f>
        <v>8</v>
      </c>
      <c r="CG9" s="8">
        <f t="shared" ref="CG9:CG18" si="15">CF9/CF$19</f>
        <v>0.22857142857142856</v>
      </c>
      <c r="CH9" s="67">
        <v>9</v>
      </c>
      <c r="CI9" s="8">
        <f t="shared" ref="CI9:CI17" si="16">CH9/CH$19</f>
        <v>0.27272727272727271</v>
      </c>
      <c r="CJ9" s="67">
        <v>7</v>
      </c>
      <c r="CK9" s="8">
        <f t="shared" ref="CK9:CK18" si="17">CJ9/CJ$19</f>
        <v>0.23333333333333334</v>
      </c>
      <c r="CL9" s="67">
        <v>9</v>
      </c>
      <c r="CM9" s="45">
        <f>CL9/CL19</f>
        <v>0.27272727272727271</v>
      </c>
      <c r="CN9" s="49">
        <v>9</v>
      </c>
      <c r="CO9" s="73">
        <f>CN9/CN19</f>
        <v>0.3</v>
      </c>
      <c r="CP9" s="49">
        <v>5</v>
      </c>
      <c r="CQ9" s="73">
        <f>CP9/CP19</f>
        <v>0.14705882352941177</v>
      </c>
      <c r="CR9" s="49">
        <v>5</v>
      </c>
      <c r="CS9" s="55">
        <f>CR9/CR19</f>
        <v>0.11627906976744186</v>
      </c>
    </row>
    <row r="10" spans="1:97" ht="47.25" customHeight="1" thickBot="1" x14ac:dyDescent="0.3">
      <c r="A10" s="29" t="s">
        <v>10</v>
      </c>
      <c r="B10" s="36">
        <v>9</v>
      </c>
      <c r="C10" s="7">
        <f t="shared" ref="C10:E18" si="18">B10/B$19</f>
        <v>0.81818181818181823</v>
      </c>
      <c r="D10" s="10">
        <v>5</v>
      </c>
      <c r="E10" s="7">
        <f t="shared" si="18"/>
        <v>1</v>
      </c>
      <c r="F10" s="10">
        <v>3</v>
      </c>
      <c r="G10" s="7">
        <f t="shared" ref="G10" si="19">F10/F$19</f>
        <v>1</v>
      </c>
      <c r="H10" s="10">
        <v>3</v>
      </c>
      <c r="I10" s="7">
        <f t="shared" ref="I10" si="20">H10/H$19</f>
        <v>0.5</v>
      </c>
      <c r="J10" s="10">
        <v>6</v>
      </c>
      <c r="K10" s="7">
        <f t="shared" ref="K10" si="21">J10/J$19</f>
        <v>0.5</v>
      </c>
      <c r="L10" s="10">
        <v>5</v>
      </c>
      <c r="M10" s="7">
        <f t="shared" si="0"/>
        <v>0.7142857142857143</v>
      </c>
      <c r="N10" s="68">
        <v>3</v>
      </c>
      <c r="O10" s="7">
        <f t="shared" si="1"/>
        <v>0.6</v>
      </c>
      <c r="P10" s="68">
        <v>3</v>
      </c>
      <c r="Q10" s="7">
        <f t="shared" si="2"/>
        <v>0.6</v>
      </c>
      <c r="R10" s="68">
        <v>5</v>
      </c>
      <c r="S10" s="46">
        <f>R10/R19</f>
        <v>0.55555555555555558</v>
      </c>
      <c r="T10" s="50">
        <v>5</v>
      </c>
      <c r="U10" s="72">
        <f>T10/T19</f>
        <v>0.55555555555555558</v>
      </c>
      <c r="V10" s="50">
        <v>8</v>
      </c>
      <c r="W10" s="72">
        <f>V10/V19</f>
        <v>1</v>
      </c>
      <c r="X10" s="50">
        <v>13</v>
      </c>
      <c r="Y10" s="56">
        <f>X10/X19</f>
        <v>1</v>
      </c>
      <c r="Z10" s="33"/>
      <c r="AA10" s="7"/>
      <c r="AB10" s="4">
        <v>5</v>
      </c>
      <c r="AC10" s="7">
        <f t="shared" ref="AC10" si="22">AB10/AB$19</f>
        <v>0.7142857142857143</v>
      </c>
      <c r="AD10" s="4">
        <v>11</v>
      </c>
      <c r="AE10" s="7">
        <f t="shared" ref="AE10" si="23">AD10/AD$19</f>
        <v>0.73333333333333328</v>
      </c>
      <c r="AF10" s="4">
        <v>13</v>
      </c>
      <c r="AG10" s="7">
        <f t="shared" ref="AG10" si="24">AF10/AF$19</f>
        <v>0.8125</v>
      </c>
      <c r="AH10" s="4">
        <v>11</v>
      </c>
      <c r="AI10" s="7">
        <f t="shared" ref="AI10" si="25">AH10/AH$19</f>
        <v>0.84615384615384615</v>
      </c>
      <c r="AJ10" s="4">
        <v>11</v>
      </c>
      <c r="AK10" s="7">
        <f t="shared" si="3"/>
        <v>0.7857142857142857</v>
      </c>
      <c r="AL10" s="68">
        <v>13</v>
      </c>
      <c r="AM10" s="7">
        <f t="shared" si="4"/>
        <v>0.76470588235294112</v>
      </c>
      <c r="AN10" s="68">
        <v>14</v>
      </c>
      <c r="AO10" s="7">
        <f t="shared" si="5"/>
        <v>0.82352941176470584</v>
      </c>
      <c r="AP10" s="68">
        <v>13</v>
      </c>
      <c r="AQ10" s="46">
        <f>AP10/AP19</f>
        <v>0.76470588235294112</v>
      </c>
      <c r="AR10" s="50">
        <v>13</v>
      </c>
      <c r="AS10" s="72">
        <f>AR10/AR19</f>
        <v>0.76470588235294112</v>
      </c>
      <c r="AT10" s="50">
        <v>18</v>
      </c>
      <c r="AU10" s="72">
        <f>AT10/AT19</f>
        <v>0.78260869565217395</v>
      </c>
      <c r="AV10" s="50">
        <v>23</v>
      </c>
      <c r="AW10" s="56">
        <f>AV10/AV19</f>
        <v>0.8214285714285714</v>
      </c>
      <c r="AX10" s="33">
        <v>20</v>
      </c>
      <c r="AY10" s="7">
        <f t="shared" ref="AY10" si="26">AX10/AX$19</f>
        <v>0.95238095238095233</v>
      </c>
      <c r="AZ10" s="4">
        <v>20</v>
      </c>
      <c r="BA10" s="7">
        <f t="shared" ref="BA10" si="27">AZ10/AZ$19</f>
        <v>0.90909090909090906</v>
      </c>
      <c r="BB10" s="4">
        <v>21</v>
      </c>
      <c r="BC10" s="7">
        <f t="shared" ref="BC10" si="28">BB10/BB$19</f>
        <v>0.91304347826086951</v>
      </c>
      <c r="BD10" s="4">
        <v>17</v>
      </c>
      <c r="BE10" s="7">
        <f t="shared" ref="BE10" si="29">BD10/BD$19</f>
        <v>0.89473684210526316</v>
      </c>
      <c r="BF10" s="4">
        <v>17</v>
      </c>
      <c r="BG10" s="7">
        <f t="shared" ref="BG10" si="30">BF10/BF$19</f>
        <v>0.89473684210526316</v>
      </c>
      <c r="BH10" s="4">
        <v>11</v>
      </c>
      <c r="BI10" s="7">
        <f t="shared" si="6"/>
        <v>0.7857142857142857</v>
      </c>
      <c r="BJ10" s="68">
        <v>8</v>
      </c>
      <c r="BK10" s="7">
        <f t="shared" si="7"/>
        <v>0.72727272727272729</v>
      </c>
      <c r="BL10" s="68">
        <v>6</v>
      </c>
      <c r="BM10" s="7">
        <f t="shared" si="8"/>
        <v>0.75</v>
      </c>
      <c r="BN10" s="68">
        <v>6</v>
      </c>
      <c r="BO10" s="46">
        <f>BN10/BN19</f>
        <v>0.8571428571428571</v>
      </c>
      <c r="BP10" s="50">
        <v>3</v>
      </c>
      <c r="BQ10" s="72">
        <f>BP10/BP19</f>
        <v>0.75</v>
      </c>
      <c r="BR10" s="50">
        <v>3</v>
      </c>
      <c r="BS10" s="72">
        <f>BR10/BR19</f>
        <v>1</v>
      </c>
      <c r="BT10" s="50">
        <v>2</v>
      </c>
      <c r="BU10" s="56">
        <f>BT10/BT19</f>
        <v>1</v>
      </c>
      <c r="BV10" s="33">
        <f t="shared" si="9"/>
        <v>29</v>
      </c>
      <c r="BW10" s="7">
        <f t="shared" ref="BW10" si="31">BV10/BV$19</f>
        <v>0.87878787878787878</v>
      </c>
      <c r="BX10" s="4">
        <f t="shared" si="10"/>
        <v>30</v>
      </c>
      <c r="BY10" s="7">
        <f t="shared" ref="BY10" si="32">BX10/BX$19</f>
        <v>0.88235294117647056</v>
      </c>
      <c r="BZ10" s="4">
        <f t="shared" si="11"/>
        <v>35</v>
      </c>
      <c r="CA10" s="7">
        <f t="shared" ref="CA10" si="33">BZ10/BZ$19</f>
        <v>0.85365853658536583</v>
      </c>
      <c r="CB10" s="4">
        <f t="shared" si="12"/>
        <v>33</v>
      </c>
      <c r="CC10" s="7">
        <f t="shared" ref="CC10" si="34">CB10/CB$19</f>
        <v>0.80487804878048785</v>
      </c>
      <c r="CD10" s="4">
        <f t="shared" si="13"/>
        <v>34</v>
      </c>
      <c r="CE10" s="7">
        <f t="shared" ref="CE10" si="35">CD10/CD$19</f>
        <v>0.77272727272727271</v>
      </c>
      <c r="CF10" s="4">
        <f t="shared" si="14"/>
        <v>27</v>
      </c>
      <c r="CG10" s="7">
        <f t="shared" si="15"/>
        <v>0.77142857142857146</v>
      </c>
      <c r="CH10" s="68">
        <v>24</v>
      </c>
      <c r="CI10" s="7">
        <f t="shared" si="16"/>
        <v>0.72727272727272729</v>
      </c>
      <c r="CJ10" s="68">
        <v>23</v>
      </c>
      <c r="CK10" s="7">
        <f t="shared" si="17"/>
        <v>0.76666666666666672</v>
      </c>
      <c r="CL10" s="68">
        <v>24</v>
      </c>
      <c r="CM10" s="46">
        <f>CL10/CL19</f>
        <v>0.72727272727272729</v>
      </c>
      <c r="CN10" s="50">
        <v>21</v>
      </c>
      <c r="CO10" s="72">
        <f>CN10/CN19</f>
        <v>0.7</v>
      </c>
      <c r="CP10" s="50">
        <v>29</v>
      </c>
      <c r="CQ10" s="72">
        <f>CP10/CP19</f>
        <v>0.8529411764705882</v>
      </c>
      <c r="CR10" s="50">
        <v>29</v>
      </c>
      <c r="CS10" s="56">
        <f>CR10/CR19</f>
        <v>0.67441860465116277</v>
      </c>
    </row>
    <row r="11" spans="1:97" ht="47.25" customHeight="1" thickTop="1" x14ac:dyDescent="0.25">
      <c r="A11" s="30" t="s">
        <v>0</v>
      </c>
      <c r="B11" s="37">
        <v>3</v>
      </c>
      <c r="C11" s="8">
        <f t="shared" si="18"/>
        <v>0.27272727272727271</v>
      </c>
      <c r="D11" s="11">
        <v>3</v>
      </c>
      <c r="E11" s="8">
        <f t="shared" si="18"/>
        <v>0.6</v>
      </c>
      <c r="F11" s="11">
        <v>2</v>
      </c>
      <c r="G11" s="8">
        <f t="shared" ref="G11" si="36">F11/F$19</f>
        <v>0.66666666666666663</v>
      </c>
      <c r="H11" s="11">
        <v>1</v>
      </c>
      <c r="I11" s="8">
        <f t="shared" ref="I11" si="37">H11/H$19</f>
        <v>0.16666666666666666</v>
      </c>
      <c r="J11" s="11">
        <v>2</v>
      </c>
      <c r="K11" s="8">
        <f t="shared" ref="K11" si="38">J11/J$19</f>
        <v>0.16666666666666666</v>
      </c>
      <c r="L11" s="11">
        <v>1</v>
      </c>
      <c r="M11" s="8">
        <f t="shared" si="0"/>
        <v>0.14285714285714285</v>
      </c>
      <c r="N11" s="67">
        <v>1</v>
      </c>
      <c r="O11" s="8">
        <f t="shared" si="1"/>
        <v>0.2</v>
      </c>
      <c r="P11" s="67">
        <v>1</v>
      </c>
      <c r="Q11" s="8">
        <f t="shared" si="2"/>
        <v>0.2</v>
      </c>
      <c r="R11" s="67">
        <v>1</v>
      </c>
      <c r="S11" s="45">
        <f>R11/R19</f>
        <v>0.1111111111111111</v>
      </c>
      <c r="T11" s="51">
        <v>1</v>
      </c>
      <c r="U11" s="74">
        <f>T11/T19</f>
        <v>0.1111111111111111</v>
      </c>
      <c r="V11" s="51">
        <v>1</v>
      </c>
      <c r="W11" s="74">
        <f>V11/V19</f>
        <v>0.125</v>
      </c>
      <c r="X11" s="51">
        <v>1</v>
      </c>
      <c r="Y11" s="57">
        <f>X11/X19</f>
        <v>7.6923076923076927E-2</v>
      </c>
      <c r="Z11" s="34"/>
      <c r="AA11" s="8"/>
      <c r="AB11" s="5">
        <v>1</v>
      </c>
      <c r="AC11" s="8">
        <f t="shared" ref="AC11" si="39">AB11/AB$19</f>
        <v>0.14285714285714285</v>
      </c>
      <c r="AD11" s="5">
        <v>6</v>
      </c>
      <c r="AE11" s="8">
        <f t="shared" ref="AE11" si="40">AD11/AD$19</f>
        <v>0.4</v>
      </c>
      <c r="AF11" s="5">
        <v>3</v>
      </c>
      <c r="AG11" s="8">
        <f t="shared" ref="AG11" si="41">AF11/AF$19</f>
        <v>0.1875</v>
      </c>
      <c r="AH11" s="5">
        <v>2</v>
      </c>
      <c r="AI11" s="8">
        <f t="shared" ref="AI11" si="42">AH11/AH$19</f>
        <v>0.15384615384615385</v>
      </c>
      <c r="AJ11" s="5"/>
      <c r="AK11" s="8">
        <f t="shared" si="3"/>
        <v>0</v>
      </c>
      <c r="AL11" s="67">
        <v>2</v>
      </c>
      <c r="AM11" s="8">
        <f t="shared" si="4"/>
        <v>0.11764705882352941</v>
      </c>
      <c r="AN11" s="67">
        <v>2</v>
      </c>
      <c r="AO11" s="8">
        <f t="shared" si="5"/>
        <v>0.11764705882352941</v>
      </c>
      <c r="AP11" s="67">
        <v>1</v>
      </c>
      <c r="AQ11" s="45">
        <f>AP11/AP19</f>
        <v>5.8823529411764705E-2</v>
      </c>
      <c r="AR11" s="51">
        <v>1</v>
      </c>
      <c r="AS11" s="74">
        <f>AR11/AR19</f>
        <v>5.8823529411764705E-2</v>
      </c>
      <c r="AT11" s="51"/>
      <c r="AU11" s="74"/>
      <c r="AV11" s="51"/>
      <c r="AW11" s="57"/>
      <c r="AX11" s="34">
        <v>2</v>
      </c>
      <c r="AY11" s="8">
        <f t="shared" ref="AY11" si="43">AX11/AX$19</f>
        <v>9.5238095238095233E-2</v>
      </c>
      <c r="AZ11" s="5">
        <v>1</v>
      </c>
      <c r="BA11" s="8">
        <f t="shared" ref="BA11" si="44">AZ11/AZ$19</f>
        <v>4.5454545454545456E-2</v>
      </c>
      <c r="BB11" s="5"/>
      <c r="BC11" s="8">
        <f t="shared" ref="BC11" si="45">BB11/BB$19</f>
        <v>0</v>
      </c>
      <c r="BD11" s="5"/>
      <c r="BE11" s="8">
        <f t="shared" ref="BE11" si="46">BD11/BD$19</f>
        <v>0</v>
      </c>
      <c r="BF11" s="5"/>
      <c r="BG11" s="8">
        <f t="shared" ref="BG11" si="47">BF11/BF$19</f>
        <v>0</v>
      </c>
      <c r="BH11" s="5"/>
      <c r="BI11" s="8">
        <f t="shared" si="6"/>
        <v>0</v>
      </c>
      <c r="BJ11" s="67"/>
      <c r="BK11" s="8"/>
      <c r="BL11" s="67"/>
      <c r="BM11" s="8"/>
      <c r="BN11" s="67"/>
      <c r="BO11" s="45"/>
      <c r="BP11" s="51"/>
      <c r="BQ11" s="74"/>
      <c r="BR11" s="51"/>
      <c r="BS11" s="74"/>
      <c r="BT11" s="51"/>
      <c r="BU11" s="57"/>
      <c r="BV11" s="34">
        <f t="shared" si="9"/>
        <v>5</v>
      </c>
      <c r="BW11" s="8">
        <f t="shared" ref="BW11" si="48">BV11/BV$19</f>
        <v>0.15151515151515152</v>
      </c>
      <c r="BX11" s="5">
        <f t="shared" si="10"/>
        <v>5</v>
      </c>
      <c r="BY11" s="8">
        <f t="shared" ref="BY11" si="49">BX11/BX$19</f>
        <v>0.14705882352941177</v>
      </c>
      <c r="BZ11" s="5">
        <f t="shared" si="11"/>
        <v>8</v>
      </c>
      <c r="CA11" s="8">
        <f t="shared" ref="CA11" si="50">BZ11/BZ$19</f>
        <v>0.1951219512195122</v>
      </c>
      <c r="CB11" s="5">
        <f t="shared" si="12"/>
        <v>4</v>
      </c>
      <c r="CC11" s="8">
        <f t="shared" ref="CC11" si="51">CB11/CB$19</f>
        <v>9.7560975609756101E-2</v>
      </c>
      <c r="CD11" s="5">
        <f t="shared" si="13"/>
        <v>4</v>
      </c>
      <c r="CE11" s="8">
        <f t="shared" ref="CE11" si="52">CD11/CD$19</f>
        <v>9.0909090909090912E-2</v>
      </c>
      <c r="CF11" s="5">
        <f t="shared" si="14"/>
        <v>1</v>
      </c>
      <c r="CG11" s="8">
        <f t="shared" si="15"/>
        <v>2.8571428571428571E-2</v>
      </c>
      <c r="CH11" s="67">
        <v>3</v>
      </c>
      <c r="CI11" s="8">
        <f t="shared" si="16"/>
        <v>9.0909090909090912E-2</v>
      </c>
      <c r="CJ11" s="67">
        <v>3</v>
      </c>
      <c r="CK11" s="8">
        <f t="shared" si="17"/>
        <v>0.1</v>
      </c>
      <c r="CL11" s="67">
        <v>2</v>
      </c>
      <c r="CM11" s="45">
        <f>CL11/CL19</f>
        <v>6.0606060606060608E-2</v>
      </c>
      <c r="CN11" s="51">
        <v>2</v>
      </c>
      <c r="CO11" s="74">
        <f>CN11/CN19</f>
        <v>6.6666666666666666E-2</v>
      </c>
      <c r="CP11" s="51">
        <v>1</v>
      </c>
      <c r="CQ11" s="74">
        <f>CP11/CP19</f>
        <v>2.9411764705882353E-2</v>
      </c>
      <c r="CR11" s="51">
        <v>1</v>
      </c>
      <c r="CS11" s="57">
        <f>CR11/CR19</f>
        <v>2.3255813953488372E-2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8"/>
        <v>0</v>
      </c>
      <c r="F12" s="9"/>
      <c r="G12" s="6">
        <f t="shared" ref="G12" si="53">F12/F$19</f>
        <v>0</v>
      </c>
      <c r="H12" s="9"/>
      <c r="I12" s="6">
        <f t="shared" ref="I12" si="54">H12/H$19</f>
        <v>0</v>
      </c>
      <c r="J12" s="9"/>
      <c r="K12" s="6">
        <f t="shared" ref="K12" si="55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52"/>
      <c r="W12" s="47"/>
      <c r="X12" s="52"/>
      <c r="Y12" s="19"/>
      <c r="Z12" s="32"/>
      <c r="AA12" s="6"/>
      <c r="AB12" s="3"/>
      <c r="AC12" s="6">
        <f t="shared" ref="AC12" si="56">AB12/AB$19</f>
        <v>0</v>
      </c>
      <c r="AD12" s="3"/>
      <c r="AE12" s="6">
        <f t="shared" ref="AE12" si="57">AD12/AD$19</f>
        <v>0</v>
      </c>
      <c r="AF12" s="3"/>
      <c r="AG12" s="6">
        <f t="shared" ref="AG12" si="58">AF12/AF$19</f>
        <v>0</v>
      </c>
      <c r="AH12" s="3"/>
      <c r="AI12" s="6">
        <f t="shared" ref="AI12" si="59">AH12/AH$19</f>
        <v>0</v>
      </c>
      <c r="AJ12" s="3"/>
      <c r="AK12" s="6">
        <f t="shared" si="3"/>
        <v>0</v>
      </c>
      <c r="AL12" s="69"/>
      <c r="AM12" s="6"/>
      <c r="AN12" s="69"/>
      <c r="AO12" s="6"/>
      <c r="AP12" s="69">
        <v>1</v>
      </c>
      <c r="AQ12" s="47">
        <f>AP12/AP19</f>
        <v>5.8823529411764705E-2</v>
      </c>
      <c r="AR12" s="52"/>
      <c r="AS12" s="47"/>
      <c r="AT12" s="52"/>
      <c r="AU12" s="47"/>
      <c r="AV12" s="52"/>
      <c r="AW12" s="19"/>
      <c r="AX12" s="32"/>
      <c r="AY12" s="6"/>
      <c r="AZ12" s="3"/>
      <c r="BA12" s="6">
        <f t="shared" ref="BA12" si="60">AZ12/AZ$19</f>
        <v>0</v>
      </c>
      <c r="BB12" s="3"/>
      <c r="BC12" s="6">
        <f t="shared" ref="BC12" si="61">BB12/BB$19</f>
        <v>0</v>
      </c>
      <c r="BD12" s="3"/>
      <c r="BE12" s="6">
        <f t="shared" ref="BE12" si="62">BD12/BD$19</f>
        <v>0</v>
      </c>
      <c r="BF12" s="3"/>
      <c r="BG12" s="6">
        <f t="shared" ref="BG12" si="63">BF12/BF$19</f>
        <v>0</v>
      </c>
      <c r="BH12" s="3"/>
      <c r="BI12" s="6">
        <f t="shared" si="6"/>
        <v>0</v>
      </c>
      <c r="BJ12" s="69"/>
      <c r="BK12" s="6"/>
      <c r="BL12" s="69"/>
      <c r="BM12" s="6"/>
      <c r="BN12" s="69"/>
      <c r="BO12" s="47"/>
      <c r="BP12" s="52"/>
      <c r="BQ12" s="47"/>
      <c r="BR12" s="52"/>
      <c r="BS12" s="47"/>
      <c r="BT12" s="52"/>
      <c r="BU12" s="19"/>
      <c r="BV12" s="32"/>
      <c r="BW12" s="6"/>
      <c r="BX12" s="3">
        <f t="shared" si="10"/>
        <v>0</v>
      </c>
      <c r="BY12" s="6">
        <f t="shared" ref="BY12" si="64">BX12/BX$19</f>
        <v>0</v>
      </c>
      <c r="BZ12" s="3">
        <f t="shared" si="11"/>
        <v>0</v>
      </c>
      <c r="CA12" s="6">
        <f t="shared" ref="CA12" si="65">BZ12/BZ$19</f>
        <v>0</v>
      </c>
      <c r="CB12" s="3">
        <f t="shared" si="12"/>
        <v>0</v>
      </c>
      <c r="CC12" s="6">
        <f t="shared" ref="CC12" si="66">CB12/CB$19</f>
        <v>0</v>
      </c>
      <c r="CD12" s="3">
        <f t="shared" si="13"/>
        <v>0</v>
      </c>
      <c r="CE12" s="6">
        <f t="shared" ref="CE12" si="67">CD12/CD$19</f>
        <v>0</v>
      </c>
      <c r="CF12" s="3">
        <f t="shared" si="14"/>
        <v>0</v>
      </c>
      <c r="CG12" s="6">
        <f t="shared" si="15"/>
        <v>0</v>
      </c>
      <c r="CH12" s="69"/>
      <c r="CI12" s="6"/>
      <c r="CJ12" s="69"/>
      <c r="CK12" s="6"/>
      <c r="CL12" s="69">
        <v>1</v>
      </c>
      <c r="CM12" s="47">
        <f>CL12/CL19</f>
        <v>3.0303030303030304E-2</v>
      </c>
      <c r="CN12" s="52"/>
      <c r="CO12" s="47"/>
      <c r="CP12" s="52"/>
      <c r="CQ12" s="47"/>
      <c r="CR12" s="52"/>
      <c r="CS12" s="19"/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68">F13/F$19</f>
        <v>0</v>
      </c>
      <c r="H13" s="9"/>
      <c r="I13" s="6">
        <f t="shared" ref="I13" si="69">H13/H$19</f>
        <v>0</v>
      </c>
      <c r="J13" s="9"/>
      <c r="K13" s="6">
        <f t="shared" ref="K13" si="70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1">AB13/AB$19</f>
        <v>0</v>
      </c>
      <c r="AD13" s="3"/>
      <c r="AE13" s="6">
        <f t="shared" ref="AE13" si="72">AD13/AD$19</f>
        <v>0</v>
      </c>
      <c r="AF13" s="3">
        <v>1</v>
      </c>
      <c r="AG13" s="6">
        <f t="shared" ref="AG13" si="73">AF13/AF$19</f>
        <v>6.25E-2</v>
      </c>
      <c r="AH13" s="3">
        <v>1</v>
      </c>
      <c r="AI13" s="6">
        <f t="shared" ref="AI13" si="74">AH13/AH$19</f>
        <v>7.6923076923076927E-2</v>
      </c>
      <c r="AJ13" s="3">
        <v>1</v>
      </c>
      <c r="AK13" s="6">
        <f t="shared" si="3"/>
        <v>7.1428571428571425E-2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5">AZ13/AZ$19</f>
        <v>0</v>
      </c>
      <c r="BB13" s="3"/>
      <c r="BC13" s="6">
        <f t="shared" ref="BC13" si="76">BB13/BB$19</f>
        <v>0</v>
      </c>
      <c r="BD13" s="3"/>
      <c r="BE13" s="6">
        <f t="shared" ref="BE13" si="77">BD13/BD$19</f>
        <v>0</v>
      </c>
      <c r="BF13" s="3"/>
      <c r="BG13" s="6">
        <f t="shared" ref="BG13" si="78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79">BX13/BX$19</f>
        <v>0</v>
      </c>
      <c r="BZ13" s="3">
        <f t="shared" si="11"/>
        <v>0</v>
      </c>
      <c r="CA13" s="6">
        <f t="shared" ref="CA13" si="80">BZ13/BZ$19</f>
        <v>0</v>
      </c>
      <c r="CB13" s="3">
        <f t="shared" si="12"/>
        <v>1</v>
      </c>
      <c r="CC13" s="6">
        <f t="shared" ref="CC13" si="81">CB13/CB$19</f>
        <v>2.4390243902439025E-2</v>
      </c>
      <c r="CD13" s="3">
        <f t="shared" si="13"/>
        <v>1</v>
      </c>
      <c r="CE13" s="6">
        <f t="shared" ref="CE13" si="82">CD13/CD$19</f>
        <v>2.2727272727272728E-2</v>
      </c>
      <c r="CF13" s="3">
        <f t="shared" si="14"/>
        <v>1</v>
      </c>
      <c r="CG13" s="6">
        <f t="shared" si="15"/>
        <v>2.8571428571428571E-2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8"/>
        <v>0</v>
      </c>
      <c r="F14" s="9"/>
      <c r="G14" s="6">
        <f t="shared" ref="G14" si="83">F14/F$19</f>
        <v>0</v>
      </c>
      <c r="H14" s="9"/>
      <c r="I14" s="6">
        <f t="shared" ref="I14" si="84">H14/H$19</f>
        <v>0</v>
      </c>
      <c r="J14" s="9">
        <v>2</v>
      </c>
      <c r="K14" s="6">
        <f t="shared" ref="K14" si="85">J14/J$19</f>
        <v>0.16666666666666666</v>
      </c>
      <c r="L14" s="9">
        <v>2</v>
      </c>
      <c r="M14" s="6">
        <f t="shared" si="0"/>
        <v>0.2857142857142857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/>
      <c r="AA14" s="6"/>
      <c r="AB14" s="3">
        <v>1</v>
      </c>
      <c r="AC14" s="6">
        <f t="shared" ref="AC14" si="86">AB14/AB$19</f>
        <v>0.14285714285714285</v>
      </c>
      <c r="AD14" s="3">
        <v>1</v>
      </c>
      <c r="AE14" s="6">
        <f t="shared" ref="AE14" si="87">AD14/AD$19</f>
        <v>6.6666666666666666E-2</v>
      </c>
      <c r="AF14" s="3">
        <v>1</v>
      </c>
      <c r="AG14" s="6">
        <f t="shared" ref="AG14" si="88">AF14/AF$19</f>
        <v>6.25E-2</v>
      </c>
      <c r="AH14" s="3"/>
      <c r="AI14" s="6">
        <f t="shared" ref="AI14" si="89">AH14/AH$19</f>
        <v>0</v>
      </c>
      <c r="AJ14" s="3"/>
      <c r="AK14" s="6">
        <f t="shared" si="3"/>
        <v>0</v>
      </c>
      <c r="AL14" s="69"/>
      <c r="AM14" s="6"/>
      <c r="AN14" s="69"/>
      <c r="AO14" s="6"/>
      <c r="AP14" s="69"/>
      <c r="AQ14" s="47"/>
      <c r="AR14" s="52"/>
      <c r="AS14" s="47"/>
      <c r="AT14" s="52"/>
      <c r="AU14" s="47"/>
      <c r="AV14" s="52"/>
      <c r="AW14" s="19"/>
      <c r="AX14" s="32"/>
      <c r="AY14" s="6"/>
      <c r="AZ14" s="3"/>
      <c r="BA14" s="6">
        <f t="shared" ref="BA14" si="90">AZ14/AZ$19</f>
        <v>0</v>
      </c>
      <c r="BB14" s="3"/>
      <c r="BC14" s="6">
        <f t="shared" ref="BC14" si="91">BB14/BB$19</f>
        <v>0</v>
      </c>
      <c r="BD14" s="3"/>
      <c r="BE14" s="6">
        <f t="shared" ref="BE14" si="92">BD14/BD$19</f>
        <v>0</v>
      </c>
      <c r="BF14" s="3"/>
      <c r="BG14" s="6">
        <f t="shared" ref="BG14" si="93">BF14/BF$19</f>
        <v>0</v>
      </c>
      <c r="BH14" s="3"/>
      <c r="BI14" s="6">
        <f t="shared" si="6"/>
        <v>0</v>
      </c>
      <c r="BJ14" s="69"/>
      <c r="BK14" s="6"/>
      <c r="BL14" s="69"/>
      <c r="BM14" s="6"/>
      <c r="BN14" s="69"/>
      <c r="BO14" s="47"/>
      <c r="BP14" s="52"/>
      <c r="BQ14" s="47"/>
      <c r="BR14" s="52"/>
      <c r="BS14" s="47"/>
      <c r="BT14" s="52"/>
      <c r="BU14" s="19"/>
      <c r="BV14" s="32"/>
      <c r="BW14" s="6"/>
      <c r="BX14" s="3">
        <f t="shared" si="10"/>
        <v>1</v>
      </c>
      <c r="BY14" s="6">
        <f t="shared" ref="BY14" si="94">BX14/BX$19</f>
        <v>2.9411764705882353E-2</v>
      </c>
      <c r="BZ14" s="3">
        <f t="shared" si="11"/>
        <v>1</v>
      </c>
      <c r="CA14" s="6">
        <f t="shared" ref="CA14" si="95">BZ14/BZ$19</f>
        <v>2.4390243902439025E-2</v>
      </c>
      <c r="CB14" s="3">
        <f t="shared" si="12"/>
        <v>1</v>
      </c>
      <c r="CC14" s="6">
        <f t="shared" ref="CC14" si="96">CB14/CB$19</f>
        <v>2.4390243902439025E-2</v>
      </c>
      <c r="CD14" s="3">
        <f t="shared" si="13"/>
        <v>2</v>
      </c>
      <c r="CE14" s="6">
        <f t="shared" ref="CE14" si="97">CD14/CD$19</f>
        <v>4.5454545454545456E-2</v>
      </c>
      <c r="CF14" s="3">
        <f t="shared" si="14"/>
        <v>2</v>
      </c>
      <c r="CG14" s="6">
        <f t="shared" si="15"/>
        <v>5.7142857142857141E-2</v>
      </c>
      <c r="CH14" s="69"/>
      <c r="CI14" s="6"/>
      <c r="CJ14" s="69"/>
      <c r="CK14" s="6"/>
      <c r="CL14" s="69"/>
      <c r="CM14" s="47"/>
      <c r="CN14" s="52"/>
      <c r="CO14" s="47"/>
      <c r="CP14" s="52"/>
      <c r="CQ14" s="47"/>
      <c r="CR14" s="52"/>
      <c r="CS14" s="19"/>
    </row>
    <row r="15" spans="1:97" ht="47.25" customHeight="1" x14ac:dyDescent="0.25">
      <c r="A15" s="28" t="s">
        <v>4</v>
      </c>
      <c r="B15" s="35">
        <v>1</v>
      </c>
      <c r="C15" s="6">
        <f t="shared" si="18"/>
        <v>9.0909090909090912E-2</v>
      </c>
      <c r="D15" s="9"/>
      <c r="E15" s="6">
        <f t="shared" si="18"/>
        <v>0</v>
      </c>
      <c r="F15" s="9"/>
      <c r="G15" s="6">
        <f t="shared" ref="G15" si="98">F15/F$19</f>
        <v>0</v>
      </c>
      <c r="H15" s="9">
        <v>1</v>
      </c>
      <c r="I15" s="6">
        <f t="shared" ref="I15" si="99">H15/H$19</f>
        <v>0.16666666666666666</v>
      </c>
      <c r="J15" s="9"/>
      <c r="K15" s="6">
        <f t="shared" ref="K15" si="100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/>
      <c r="Y15" s="19"/>
      <c r="Z15" s="32"/>
      <c r="AA15" s="6"/>
      <c r="AB15" s="3"/>
      <c r="AC15" s="6">
        <f t="shared" ref="AC15" si="101">AB15/AB$19</f>
        <v>0</v>
      </c>
      <c r="AD15" s="3"/>
      <c r="AE15" s="6">
        <f t="shared" ref="AE15" si="102">AD15/AD$19</f>
        <v>0</v>
      </c>
      <c r="AF15" s="3"/>
      <c r="AG15" s="6">
        <f t="shared" ref="AG15" si="103">AF15/AF$19</f>
        <v>0</v>
      </c>
      <c r="AH15" s="3"/>
      <c r="AI15" s="6">
        <f t="shared" ref="AI15" si="104">AH15/AH$19</f>
        <v>0</v>
      </c>
      <c r="AJ15" s="3"/>
      <c r="AK15" s="6">
        <f t="shared" si="3"/>
        <v>0</v>
      </c>
      <c r="AL15" s="69"/>
      <c r="AM15" s="6"/>
      <c r="AN15" s="69"/>
      <c r="AO15" s="6"/>
      <c r="AP15" s="69">
        <v>1</v>
      </c>
      <c r="AQ15" s="47">
        <f>AP15/AP19</f>
        <v>5.8823529411764705E-2</v>
      </c>
      <c r="AR15" s="52">
        <v>1</v>
      </c>
      <c r="AS15" s="47">
        <f>AR15/AR19</f>
        <v>5.8823529411764705E-2</v>
      </c>
      <c r="AT15" s="52">
        <v>1</v>
      </c>
      <c r="AU15" s="47">
        <f>AT15/AT19</f>
        <v>4.3478260869565216E-2</v>
      </c>
      <c r="AV15" s="52">
        <v>2</v>
      </c>
      <c r="AW15" s="19">
        <f>AV15/AV19</f>
        <v>7.1428571428571425E-2</v>
      </c>
      <c r="AX15" s="32"/>
      <c r="AY15" s="6"/>
      <c r="AZ15" s="3"/>
      <c r="BA15" s="6">
        <f t="shared" ref="BA15" si="105">AZ15/AZ$19</f>
        <v>0</v>
      </c>
      <c r="BB15" s="3"/>
      <c r="BC15" s="6">
        <f t="shared" ref="BC15" si="106">BB15/BB$19</f>
        <v>0</v>
      </c>
      <c r="BD15" s="3"/>
      <c r="BE15" s="6">
        <f t="shared" ref="BE15" si="107">BD15/BD$19</f>
        <v>0</v>
      </c>
      <c r="BF15" s="3"/>
      <c r="BG15" s="6">
        <f t="shared" ref="BG15" si="108">BF15/BF$19</f>
        <v>0</v>
      </c>
      <c r="BH15" s="3"/>
      <c r="BI15" s="6">
        <f t="shared" si="6"/>
        <v>0</v>
      </c>
      <c r="BJ15" s="69"/>
      <c r="BK15" s="6"/>
      <c r="BL15" s="69"/>
      <c r="BM15" s="6"/>
      <c r="BN15" s="69"/>
      <c r="BO15" s="47"/>
      <c r="BP15" s="52"/>
      <c r="BQ15" s="47"/>
      <c r="BR15" s="52">
        <v>1</v>
      </c>
      <c r="BS15" s="47">
        <f>BR15/BR19</f>
        <v>0.33333333333333331</v>
      </c>
      <c r="BT15" s="52">
        <v>1</v>
      </c>
      <c r="BU15" s="19">
        <f>BT15/BT19</f>
        <v>0.5</v>
      </c>
      <c r="BV15" s="32">
        <f t="shared" si="9"/>
        <v>1</v>
      </c>
      <c r="BW15" s="6">
        <f t="shared" ref="BW15" si="109">BV15/BV$19</f>
        <v>3.0303030303030304E-2</v>
      </c>
      <c r="BX15" s="3">
        <f t="shared" si="10"/>
        <v>0</v>
      </c>
      <c r="BY15" s="6">
        <f t="shared" ref="BY15" si="110">BX15/BX$19</f>
        <v>0</v>
      </c>
      <c r="BZ15" s="3">
        <f t="shared" si="11"/>
        <v>0</v>
      </c>
      <c r="CA15" s="6">
        <f t="shared" ref="CA15" si="111">BZ15/BZ$19</f>
        <v>0</v>
      </c>
      <c r="CB15" s="3">
        <f t="shared" si="12"/>
        <v>1</v>
      </c>
      <c r="CC15" s="6">
        <f t="shared" ref="CC15" si="112">CB15/CB$19</f>
        <v>2.4390243902439025E-2</v>
      </c>
      <c r="CD15" s="3">
        <f t="shared" si="13"/>
        <v>0</v>
      </c>
      <c r="CE15" s="6">
        <f t="shared" ref="CE15" si="113">CD15/CD$19</f>
        <v>0</v>
      </c>
      <c r="CF15" s="3">
        <f t="shared" si="14"/>
        <v>0</v>
      </c>
      <c r="CG15" s="6">
        <f t="shared" si="15"/>
        <v>0</v>
      </c>
      <c r="CH15" s="69"/>
      <c r="CI15" s="6"/>
      <c r="CJ15" s="69"/>
      <c r="CK15" s="6"/>
      <c r="CL15" s="69">
        <v>1</v>
      </c>
      <c r="CM15" s="47">
        <f>CL15/CL19</f>
        <v>3.0303030303030304E-2</v>
      </c>
      <c r="CN15" s="52">
        <v>1</v>
      </c>
      <c r="CO15" s="47">
        <f>CN15/CN19</f>
        <v>3.3333333333333333E-2</v>
      </c>
      <c r="CP15" s="52">
        <v>2</v>
      </c>
      <c r="CQ15" s="47">
        <f>CP15/CP19</f>
        <v>5.8823529411764705E-2</v>
      </c>
      <c r="CR15" s="52">
        <v>3</v>
      </c>
      <c r="CS15" s="19">
        <f>CR15/CR19</f>
        <v>6.9767441860465115E-2</v>
      </c>
    </row>
    <row r="16" spans="1:97" ht="47.25" customHeight="1" x14ac:dyDescent="0.25">
      <c r="A16" s="28" t="s">
        <v>5</v>
      </c>
      <c r="B16" s="35">
        <v>1</v>
      </c>
      <c r="C16" s="6">
        <f t="shared" si="18"/>
        <v>9.0909090909090912E-2</v>
      </c>
      <c r="D16" s="9"/>
      <c r="E16" s="6">
        <f t="shared" si="18"/>
        <v>0</v>
      </c>
      <c r="F16" s="9"/>
      <c r="G16" s="6">
        <f t="shared" ref="G16" si="114">F16/F$19</f>
        <v>0</v>
      </c>
      <c r="H16" s="9"/>
      <c r="I16" s="6">
        <f t="shared" ref="I16" si="115">H16/H$19</f>
        <v>0</v>
      </c>
      <c r="J16" s="9"/>
      <c r="K16" s="6">
        <f t="shared" ref="K16" si="116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17">AB16/AB$19</f>
        <v>0</v>
      </c>
      <c r="AD16" s="3"/>
      <c r="AE16" s="6">
        <f t="shared" ref="AE16" si="118">AD16/AD$19</f>
        <v>0</v>
      </c>
      <c r="AF16" s="3"/>
      <c r="AG16" s="6">
        <f t="shared" ref="AG16" si="119">AF16/AF$19</f>
        <v>0</v>
      </c>
      <c r="AH16" s="3"/>
      <c r="AI16" s="6">
        <f t="shared" ref="AI16" si="120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21">AZ16/AZ$19</f>
        <v>0</v>
      </c>
      <c r="BB16" s="3"/>
      <c r="BC16" s="6">
        <f t="shared" ref="BC16" si="122">BB16/BB$19</f>
        <v>0</v>
      </c>
      <c r="BD16" s="3"/>
      <c r="BE16" s="6">
        <f t="shared" ref="BE16" si="123">BD16/BD$19</f>
        <v>0</v>
      </c>
      <c r="BF16" s="3"/>
      <c r="BG16" s="6">
        <f t="shared" ref="BG16" si="124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>
        <f t="shared" si="9"/>
        <v>1</v>
      </c>
      <c r="BW16" s="6">
        <f t="shared" ref="BW16" si="125">BV16/BV$19</f>
        <v>3.0303030303030304E-2</v>
      </c>
      <c r="BX16" s="3">
        <f t="shared" si="10"/>
        <v>0</v>
      </c>
      <c r="BY16" s="6">
        <f t="shared" ref="BY16" si="126">BX16/BX$19</f>
        <v>0</v>
      </c>
      <c r="BZ16" s="3">
        <f t="shared" si="11"/>
        <v>0</v>
      </c>
      <c r="CA16" s="6">
        <f t="shared" ref="CA16" si="127">BZ16/BZ$19</f>
        <v>0</v>
      </c>
      <c r="CB16" s="3">
        <f t="shared" si="12"/>
        <v>0</v>
      </c>
      <c r="CC16" s="6">
        <f t="shared" ref="CC16" si="128">CB16/CB$19</f>
        <v>0</v>
      </c>
      <c r="CD16" s="3">
        <f t="shared" si="13"/>
        <v>0</v>
      </c>
      <c r="CE16" s="6">
        <f t="shared" ref="CE16" si="129">CD16/CD$19</f>
        <v>0</v>
      </c>
      <c r="CF16" s="3">
        <f t="shared" si="14"/>
        <v>0</v>
      </c>
      <c r="CG16" s="6">
        <f t="shared" si="15"/>
        <v>0</v>
      </c>
      <c r="CH16" s="69"/>
      <c r="CI16" s="6"/>
      <c r="CJ16" s="69"/>
      <c r="CK16" s="6"/>
      <c r="CL16" s="69"/>
      <c r="CM16" s="47"/>
      <c r="CN16" s="52"/>
      <c r="CO16" s="47"/>
      <c r="CP16" s="52"/>
      <c r="CQ16" s="47"/>
      <c r="CR16" s="52"/>
      <c r="CS16" s="19"/>
    </row>
    <row r="17" spans="1:97" ht="47.25" customHeight="1" x14ac:dyDescent="0.25">
      <c r="A17" s="28" t="s">
        <v>6</v>
      </c>
      <c r="B17" s="35">
        <v>6</v>
      </c>
      <c r="C17" s="6">
        <f t="shared" si="18"/>
        <v>0.54545454545454541</v>
      </c>
      <c r="D17" s="9">
        <v>2</v>
      </c>
      <c r="E17" s="6">
        <f t="shared" si="18"/>
        <v>0.4</v>
      </c>
      <c r="F17" s="9">
        <v>1</v>
      </c>
      <c r="G17" s="6">
        <f t="shared" ref="G17" si="130">F17/F$19</f>
        <v>0.33333333333333331</v>
      </c>
      <c r="H17" s="9">
        <v>4</v>
      </c>
      <c r="I17" s="6">
        <f t="shared" ref="I17" si="131">H17/H$19</f>
        <v>0.66666666666666663</v>
      </c>
      <c r="J17" s="9">
        <v>8</v>
      </c>
      <c r="K17" s="6">
        <f t="shared" ref="K17" si="132">J17/J$19</f>
        <v>0.66666666666666663</v>
      </c>
      <c r="L17" s="9">
        <v>4</v>
      </c>
      <c r="M17" s="6">
        <f t="shared" si="0"/>
        <v>0.5714285714285714</v>
      </c>
      <c r="N17" s="69">
        <v>4</v>
      </c>
      <c r="O17" s="6">
        <f t="shared" si="1"/>
        <v>0.8</v>
      </c>
      <c r="P17" s="69">
        <v>4</v>
      </c>
      <c r="Q17" s="6">
        <f t="shared" si="2"/>
        <v>0.8</v>
      </c>
      <c r="R17" s="69">
        <v>8</v>
      </c>
      <c r="S17" s="47">
        <f>R17/R19</f>
        <v>0.88888888888888884</v>
      </c>
      <c r="T17" s="52">
        <v>8</v>
      </c>
      <c r="U17" s="47">
        <f>T17/T19</f>
        <v>0.88888888888888884</v>
      </c>
      <c r="V17" s="52">
        <v>7</v>
      </c>
      <c r="W17" s="47">
        <f>V17/V19</f>
        <v>0.875</v>
      </c>
      <c r="X17" s="52">
        <v>12</v>
      </c>
      <c r="Y17" s="19">
        <f>X17/X19</f>
        <v>0.92307692307692313</v>
      </c>
      <c r="Z17" s="32">
        <v>1</v>
      </c>
      <c r="AA17" s="6">
        <f t="shared" ref="AA17" si="133">Z17/Z$19</f>
        <v>1</v>
      </c>
      <c r="AB17" s="3">
        <v>5</v>
      </c>
      <c r="AC17" s="6">
        <f t="shared" ref="AC17" si="134">AB17/AB$19</f>
        <v>0.7142857142857143</v>
      </c>
      <c r="AD17" s="3">
        <v>8</v>
      </c>
      <c r="AE17" s="6">
        <f t="shared" ref="AE17" si="135">AD17/AD$19</f>
        <v>0.53333333333333333</v>
      </c>
      <c r="AF17" s="3">
        <v>11</v>
      </c>
      <c r="AG17" s="6">
        <f t="shared" ref="AG17" si="136">AF17/AF$19</f>
        <v>0.6875</v>
      </c>
      <c r="AH17" s="3">
        <v>10</v>
      </c>
      <c r="AI17" s="6">
        <f t="shared" ref="AI17" si="137">AH17/AH$19</f>
        <v>0.76923076923076927</v>
      </c>
      <c r="AJ17" s="3">
        <v>13</v>
      </c>
      <c r="AK17" s="6">
        <f t="shared" si="3"/>
        <v>0.9285714285714286</v>
      </c>
      <c r="AL17" s="69">
        <v>15</v>
      </c>
      <c r="AM17" s="6">
        <f t="shared" si="4"/>
        <v>0.88235294117647056</v>
      </c>
      <c r="AN17" s="69">
        <v>14</v>
      </c>
      <c r="AO17" s="6">
        <f t="shared" si="5"/>
        <v>0.82352941176470584</v>
      </c>
      <c r="AP17" s="69">
        <v>14</v>
      </c>
      <c r="AQ17" s="47">
        <f>AP17/AP19</f>
        <v>0.82352941176470584</v>
      </c>
      <c r="AR17" s="52">
        <v>15</v>
      </c>
      <c r="AS17" s="47">
        <f>AR17/AR19</f>
        <v>0.88235294117647056</v>
      </c>
      <c r="AT17" s="52">
        <v>22</v>
      </c>
      <c r="AU17" s="47">
        <f>AT17/AT19</f>
        <v>0.95652173913043481</v>
      </c>
      <c r="AV17" s="52">
        <v>26</v>
      </c>
      <c r="AW17" s="19">
        <f>AV17/AV19</f>
        <v>0.9285714285714286</v>
      </c>
      <c r="AX17" s="32">
        <v>19</v>
      </c>
      <c r="AY17" s="6">
        <f t="shared" ref="AY17" si="138">AX17/AX$19</f>
        <v>0.90476190476190477</v>
      </c>
      <c r="AZ17" s="3">
        <v>21</v>
      </c>
      <c r="BA17" s="6">
        <f t="shared" ref="BA17" si="139">AZ17/AZ$19</f>
        <v>0.95454545454545459</v>
      </c>
      <c r="BB17" s="3">
        <v>23</v>
      </c>
      <c r="BC17" s="6">
        <f t="shared" ref="BC17" si="140">BB17/BB$19</f>
        <v>1</v>
      </c>
      <c r="BD17" s="3">
        <v>19</v>
      </c>
      <c r="BE17" s="6">
        <f t="shared" ref="BE17" si="141">BD17/BD$19</f>
        <v>1</v>
      </c>
      <c r="BF17" s="3">
        <v>19</v>
      </c>
      <c r="BG17" s="6">
        <f t="shared" ref="BG17" si="142">BF17/BF$19</f>
        <v>1</v>
      </c>
      <c r="BH17" s="3">
        <v>14</v>
      </c>
      <c r="BI17" s="6">
        <f t="shared" si="6"/>
        <v>1</v>
      </c>
      <c r="BJ17" s="69">
        <v>11</v>
      </c>
      <c r="BK17" s="6">
        <f t="shared" si="7"/>
        <v>1</v>
      </c>
      <c r="BL17" s="69">
        <v>8</v>
      </c>
      <c r="BM17" s="6">
        <f t="shared" si="8"/>
        <v>1</v>
      </c>
      <c r="BN17" s="69">
        <v>7</v>
      </c>
      <c r="BO17" s="47">
        <f>BN17/BN19</f>
        <v>1</v>
      </c>
      <c r="BP17" s="52">
        <v>4</v>
      </c>
      <c r="BQ17" s="47">
        <f>BP17/BP19</f>
        <v>1</v>
      </c>
      <c r="BR17" s="52">
        <v>2</v>
      </c>
      <c r="BS17" s="47">
        <f>BR17/BR19</f>
        <v>0.66666666666666663</v>
      </c>
      <c r="BT17" s="52">
        <v>1</v>
      </c>
      <c r="BU17" s="19">
        <f>BT17/BT19</f>
        <v>0.5</v>
      </c>
      <c r="BV17" s="32">
        <f t="shared" si="9"/>
        <v>26</v>
      </c>
      <c r="BW17" s="6">
        <f t="shared" ref="BW17" si="143">BV17/BV$19</f>
        <v>0.78787878787878785</v>
      </c>
      <c r="BX17" s="3">
        <f t="shared" si="10"/>
        <v>28</v>
      </c>
      <c r="BY17" s="6">
        <f t="shared" ref="BY17" si="144">BX17/BX$19</f>
        <v>0.82352941176470584</v>
      </c>
      <c r="BZ17" s="3">
        <f t="shared" si="11"/>
        <v>32</v>
      </c>
      <c r="CA17" s="6">
        <f t="shared" ref="CA17" si="145">BZ17/BZ$19</f>
        <v>0.78048780487804881</v>
      </c>
      <c r="CB17" s="3">
        <f t="shared" si="12"/>
        <v>34</v>
      </c>
      <c r="CC17" s="6">
        <f t="shared" ref="CC17" si="146">CB17/CB$19</f>
        <v>0.82926829268292679</v>
      </c>
      <c r="CD17" s="3">
        <f t="shared" si="13"/>
        <v>37</v>
      </c>
      <c r="CE17" s="6">
        <f t="shared" ref="CE17" si="147">CD17/CD$19</f>
        <v>0.84090909090909094</v>
      </c>
      <c r="CF17" s="3">
        <f t="shared" si="14"/>
        <v>31</v>
      </c>
      <c r="CG17" s="6">
        <f t="shared" si="15"/>
        <v>0.88571428571428568</v>
      </c>
      <c r="CH17" s="69">
        <v>30</v>
      </c>
      <c r="CI17" s="6">
        <f t="shared" si="16"/>
        <v>0.90909090909090906</v>
      </c>
      <c r="CJ17" s="69">
        <v>26</v>
      </c>
      <c r="CK17" s="6">
        <f t="shared" si="17"/>
        <v>0.8666666666666667</v>
      </c>
      <c r="CL17" s="69">
        <v>29</v>
      </c>
      <c r="CM17" s="47">
        <f>CL17/CL19</f>
        <v>0.87878787878787878</v>
      </c>
      <c r="CN17" s="52">
        <v>27</v>
      </c>
      <c r="CO17" s="47">
        <f>CN17/CN19</f>
        <v>0.9</v>
      </c>
      <c r="CP17" s="52">
        <v>31</v>
      </c>
      <c r="CQ17" s="47">
        <f>CP17/CP19</f>
        <v>0.91176470588235292</v>
      </c>
      <c r="CR17" s="52">
        <v>39</v>
      </c>
      <c r="CS17" s="19">
        <f>CR17/CR19</f>
        <v>0.90697674418604646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8"/>
        <v>0</v>
      </c>
      <c r="F18" s="10"/>
      <c r="G18" s="7">
        <f t="shared" ref="G18" si="148">F18/F$19</f>
        <v>0</v>
      </c>
      <c r="H18" s="10"/>
      <c r="I18" s="7">
        <f t="shared" ref="I18" si="149">H18/H$19</f>
        <v>0</v>
      </c>
      <c r="J18" s="10"/>
      <c r="K18" s="7">
        <f t="shared" ref="K18" si="150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/>
      <c r="AA18" s="7"/>
      <c r="AB18" s="4"/>
      <c r="AC18" s="7">
        <f t="shared" ref="AC18" si="151">AB18/AB$19</f>
        <v>0</v>
      </c>
      <c r="AD18" s="4"/>
      <c r="AE18" s="7">
        <f t="shared" ref="AE18" si="152">AD18/AD$19</f>
        <v>0</v>
      </c>
      <c r="AF18" s="4"/>
      <c r="AG18" s="7">
        <f t="shared" ref="AG18" si="153">AF18/AF$19</f>
        <v>0</v>
      </c>
      <c r="AH18" s="4"/>
      <c r="AI18" s="7">
        <f t="shared" ref="AI18" si="154">AH18/AH$19</f>
        <v>0</v>
      </c>
      <c r="AJ18" s="4"/>
      <c r="AK18" s="7">
        <f t="shared" si="3"/>
        <v>0</v>
      </c>
      <c r="AL18" s="68"/>
      <c r="AM18" s="7"/>
      <c r="AN18" s="68">
        <v>1</v>
      </c>
      <c r="AO18" s="7">
        <f t="shared" si="5"/>
        <v>5.8823529411764705E-2</v>
      </c>
      <c r="AP18" s="68"/>
      <c r="AQ18" s="46"/>
      <c r="AR18" s="50"/>
      <c r="AS18" s="72"/>
      <c r="AT18" s="50"/>
      <c r="AU18" s="72"/>
      <c r="AV18" s="50"/>
      <c r="AW18" s="56"/>
      <c r="AX18" s="33"/>
      <c r="AY18" s="7"/>
      <c r="AZ18" s="4"/>
      <c r="BA18" s="7">
        <f t="shared" ref="BA18" si="155">AZ18/AZ$19</f>
        <v>0</v>
      </c>
      <c r="BB18" s="4"/>
      <c r="BC18" s="7">
        <f t="shared" ref="BC18" si="156">BB18/BB$19</f>
        <v>0</v>
      </c>
      <c r="BD18" s="4"/>
      <c r="BE18" s="7">
        <f t="shared" ref="BE18" si="157">BD18/BD$19</f>
        <v>0</v>
      </c>
      <c r="BF18" s="4"/>
      <c r="BG18" s="7">
        <f t="shared" ref="BG18" si="158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/>
      <c r="BW18" s="7"/>
      <c r="BX18" s="4">
        <f t="shared" si="10"/>
        <v>0</v>
      </c>
      <c r="BY18" s="7">
        <f t="shared" ref="BY18" si="159">BX18/BX$19</f>
        <v>0</v>
      </c>
      <c r="BZ18" s="4">
        <f t="shared" si="11"/>
        <v>0</v>
      </c>
      <c r="CA18" s="7">
        <f t="shared" ref="CA18" si="160">BZ18/BZ$19</f>
        <v>0</v>
      </c>
      <c r="CB18" s="4">
        <f t="shared" si="12"/>
        <v>0</v>
      </c>
      <c r="CC18" s="7">
        <f t="shared" ref="CC18" si="161">CB18/CB$19</f>
        <v>0</v>
      </c>
      <c r="CD18" s="4">
        <f t="shared" si="13"/>
        <v>0</v>
      </c>
      <c r="CE18" s="7">
        <f t="shared" ref="CE18" si="162">CD18/CD$19</f>
        <v>0</v>
      </c>
      <c r="CF18" s="4">
        <f t="shared" si="14"/>
        <v>0</v>
      </c>
      <c r="CG18" s="7">
        <f t="shared" si="15"/>
        <v>0</v>
      </c>
      <c r="CH18" s="68"/>
      <c r="CI18" s="7"/>
      <c r="CJ18" s="68">
        <v>1</v>
      </c>
      <c r="CK18" s="7">
        <f t="shared" si="17"/>
        <v>3.3333333333333333E-2</v>
      </c>
      <c r="CL18" s="68"/>
      <c r="CM18" s="46"/>
      <c r="CN18" s="50"/>
      <c r="CO18" s="72"/>
      <c r="CP18" s="50"/>
      <c r="CQ18" s="72"/>
      <c r="CR18" s="50"/>
      <c r="CS18" s="56"/>
    </row>
    <row r="19" spans="1:97" ht="47.25" customHeight="1" thickTop="1" thickBot="1" x14ac:dyDescent="0.3">
      <c r="A19" s="31" t="s">
        <v>8</v>
      </c>
      <c r="B19" s="42">
        <f>SUM(B11:B18)</f>
        <v>11</v>
      </c>
      <c r="C19" s="43"/>
      <c r="D19" s="43">
        <f t="shared" ref="D19:CD19" si="163">SUM(D11:D18)</f>
        <v>5</v>
      </c>
      <c r="E19" s="43"/>
      <c r="F19" s="43">
        <f t="shared" si="163"/>
        <v>3</v>
      </c>
      <c r="G19" s="43"/>
      <c r="H19" s="43">
        <f t="shared" si="163"/>
        <v>6</v>
      </c>
      <c r="I19" s="43"/>
      <c r="J19" s="43">
        <f t="shared" si="163"/>
        <v>12</v>
      </c>
      <c r="K19" s="43"/>
      <c r="L19" s="43">
        <f>SUM(L11:L18)</f>
        <v>7</v>
      </c>
      <c r="M19" s="63"/>
      <c r="N19" s="48">
        <f>SUM(N11:N18)</f>
        <v>5</v>
      </c>
      <c r="O19" s="48"/>
      <c r="P19" s="48">
        <f>SUM(P11:P18)</f>
        <v>5</v>
      </c>
      <c r="Q19" s="48"/>
      <c r="R19" s="66">
        <f>SUM(R11:R18)</f>
        <v>9</v>
      </c>
      <c r="S19" s="43"/>
      <c r="T19" s="54">
        <f>SUM(T11:T18)</f>
        <v>9</v>
      </c>
      <c r="U19" s="77"/>
      <c r="V19" s="54">
        <f>SUM(V11:V18)</f>
        <v>8</v>
      </c>
      <c r="W19" s="77"/>
      <c r="X19" s="54">
        <f>SUM(X11:X18)</f>
        <v>13</v>
      </c>
      <c r="Y19" s="65"/>
      <c r="Z19" s="42">
        <f t="shared" si="163"/>
        <v>1</v>
      </c>
      <c r="AA19" s="43"/>
      <c r="AB19" s="43">
        <f t="shared" si="163"/>
        <v>7</v>
      </c>
      <c r="AC19" s="43"/>
      <c r="AD19" s="43">
        <f t="shared" si="163"/>
        <v>15</v>
      </c>
      <c r="AE19" s="43"/>
      <c r="AF19" s="43">
        <f t="shared" si="163"/>
        <v>16</v>
      </c>
      <c r="AG19" s="43"/>
      <c r="AH19" s="43">
        <f t="shared" si="163"/>
        <v>13</v>
      </c>
      <c r="AI19" s="43"/>
      <c r="AJ19" s="43">
        <f>SUM(AJ11:AJ18)</f>
        <v>14</v>
      </c>
      <c r="AK19" s="63"/>
      <c r="AL19" s="48">
        <f>SUM(AL11:AL18)</f>
        <v>17</v>
      </c>
      <c r="AM19" s="48"/>
      <c r="AN19" s="48">
        <f>SUM(AN11:AN18)</f>
        <v>17</v>
      </c>
      <c r="AO19" s="48"/>
      <c r="AP19" s="66">
        <f>SUM(AP11:AP18)</f>
        <v>17</v>
      </c>
      <c r="AQ19" s="43"/>
      <c r="AR19" s="54">
        <f>SUM(AR11:AR18)</f>
        <v>17</v>
      </c>
      <c r="AS19" s="77"/>
      <c r="AT19" s="54">
        <f>SUM(AT11:AT18)</f>
        <v>23</v>
      </c>
      <c r="AU19" s="77"/>
      <c r="AV19" s="54">
        <f>SUM(AV11:AV18)</f>
        <v>28</v>
      </c>
      <c r="AW19" s="65"/>
      <c r="AX19" s="42">
        <f t="shared" si="163"/>
        <v>21</v>
      </c>
      <c r="AY19" s="43"/>
      <c r="AZ19" s="43">
        <f t="shared" si="163"/>
        <v>22</v>
      </c>
      <c r="BA19" s="43"/>
      <c r="BB19" s="43">
        <f t="shared" si="163"/>
        <v>23</v>
      </c>
      <c r="BC19" s="43"/>
      <c r="BD19" s="43">
        <f t="shared" si="163"/>
        <v>19</v>
      </c>
      <c r="BE19" s="43"/>
      <c r="BF19" s="43">
        <f t="shared" si="163"/>
        <v>19</v>
      </c>
      <c r="BG19" s="43"/>
      <c r="BH19" s="43">
        <f>SUM(BH11:BH18)</f>
        <v>14</v>
      </c>
      <c r="BI19" s="63"/>
      <c r="BJ19" s="48">
        <f>SUM(BJ11:BJ18)</f>
        <v>11</v>
      </c>
      <c r="BK19" s="48"/>
      <c r="BL19" s="48">
        <f>SUM(BL11:BL18)</f>
        <v>8</v>
      </c>
      <c r="BM19" s="48"/>
      <c r="BN19" s="66">
        <f>SUM(BN11:BN18)</f>
        <v>7</v>
      </c>
      <c r="BO19" s="43"/>
      <c r="BP19" s="54">
        <f>SUM(BP11:BP18)</f>
        <v>4</v>
      </c>
      <c r="BQ19" s="77"/>
      <c r="BR19" s="54">
        <f>SUM(BR11:BR18)</f>
        <v>3</v>
      </c>
      <c r="BS19" s="77"/>
      <c r="BT19" s="54">
        <f>SUM(BT11:BT18)</f>
        <v>2</v>
      </c>
      <c r="BU19" s="65"/>
      <c r="BV19" s="42">
        <f t="shared" si="163"/>
        <v>33</v>
      </c>
      <c r="BW19" s="43"/>
      <c r="BX19" s="43">
        <f t="shared" si="163"/>
        <v>34</v>
      </c>
      <c r="BY19" s="43"/>
      <c r="BZ19" s="43">
        <f t="shared" si="163"/>
        <v>41</v>
      </c>
      <c r="CA19" s="43"/>
      <c r="CB19" s="43">
        <f t="shared" si="163"/>
        <v>41</v>
      </c>
      <c r="CC19" s="43"/>
      <c r="CD19" s="43">
        <f t="shared" si="163"/>
        <v>44</v>
      </c>
      <c r="CE19" s="43"/>
      <c r="CF19" s="43">
        <f t="shared" ref="CF19" si="164">SUM(CF11:CF18)</f>
        <v>35</v>
      </c>
      <c r="CG19" s="63"/>
      <c r="CH19" s="48">
        <f>SUM(CH11:CH18)</f>
        <v>33</v>
      </c>
      <c r="CI19" s="48"/>
      <c r="CJ19" s="48">
        <f>SUM(CJ11:CJ18)</f>
        <v>30</v>
      </c>
      <c r="CK19" s="48"/>
      <c r="CL19" s="66">
        <f>SUM(CL11:CL18)</f>
        <v>33</v>
      </c>
      <c r="CM19" s="43"/>
      <c r="CN19" s="54">
        <f>SUM(CN11:CN18)</f>
        <v>30</v>
      </c>
      <c r="CO19" s="77"/>
      <c r="CP19" s="54">
        <f>SUM(CP11:CP18)</f>
        <v>34</v>
      </c>
      <c r="CQ19" s="77"/>
      <c r="CR19" s="54">
        <f>SUM(CR11:CR18)</f>
        <v>43</v>
      </c>
      <c r="CS19" s="65"/>
    </row>
    <row r="20" spans="1:97" x14ac:dyDescent="0.25">
      <c r="A20" s="94" t="s">
        <v>39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</row>
  </sheetData>
  <mergeCells count="56">
    <mergeCell ref="BR8:BS8"/>
    <mergeCell ref="CP8:CQ8"/>
    <mergeCell ref="BV7:CS7"/>
    <mergeCell ref="BV8:BW8"/>
    <mergeCell ref="BX8:BY8"/>
    <mergeCell ref="BZ8:CA8"/>
    <mergeCell ref="CB8:CC8"/>
    <mergeCell ref="CD8:CE8"/>
    <mergeCell ref="CF8:CG8"/>
    <mergeCell ref="CL8:CM8"/>
    <mergeCell ref="CR8:CS8"/>
    <mergeCell ref="CH8:CI8"/>
    <mergeCell ref="CJ8:CK8"/>
    <mergeCell ref="CN8:CO8"/>
    <mergeCell ref="Z7:AW7"/>
    <mergeCell ref="AX7:BU7"/>
    <mergeCell ref="Z8:AA8"/>
    <mergeCell ref="BH8:BI8"/>
    <mergeCell ref="AD8:AE8"/>
    <mergeCell ref="AB8:AC8"/>
    <mergeCell ref="BT8:BU8"/>
    <mergeCell ref="BL8:BM8"/>
    <mergeCell ref="AP8:AQ8"/>
    <mergeCell ref="AV8:AW8"/>
    <mergeCell ref="BN8:BO8"/>
    <mergeCell ref="BB8:BC8"/>
    <mergeCell ref="AZ8:BA8"/>
    <mergeCell ref="AX8:AY8"/>
    <mergeCell ref="BP8:BQ8"/>
    <mergeCell ref="AT8:AU8"/>
    <mergeCell ref="A20:CS20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AJ8:AK8"/>
    <mergeCell ref="AH8:AI8"/>
    <mergeCell ref="AF8:AG8"/>
    <mergeCell ref="A6:CS6"/>
    <mergeCell ref="BF8:BG8"/>
    <mergeCell ref="BD8:BE8"/>
    <mergeCell ref="N8:O8"/>
    <mergeCell ref="P8:Q8"/>
    <mergeCell ref="AL8:AM8"/>
    <mergeCell ref="AN8:AO8"/>
    <mergeCell ref="BJ8:BK8"/>
    <mergeCell ref="R8:S8"/>
    <mergeCell ref="X8:Y8"/>
    <mergeCell ref="T8:U8"/>
    <mergeCell ref="AR8:AS8"/>
    <mergeCell ref="V8:W8"/>
  </mergeCells>
  <printOptions horizontalCentered="1"/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25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80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27</v>
      </c>
      <c r="C9" s="8">
        <f>B9/B$19</f>
        <v>0.40298507462686567</v>
      </c>
      <c r="D9" s="11">
        <v>36</v>
      </c>
      <c r="E9" s="8">
        <f>D9/D$19</f>
        <v>0.44444444444444442</v>
      </c>
      <c r="F9" s="11">
        <v>36</v>
      </c>
      <c r="G9" s="8">
        <f>F9/F$19</f>
        <v>0.42857142857142855</v>
      </c>
      <c r="H9" s="11">
        <v>35</v>
      </c>
      <c r="I9" s="8">
        <f>H9/H$19</f>
        <v>0.42682926829268292</v>
      </c>
      <c r="J9" s="11">
        <v>41</v>
      </c>
      <c r="K9" s="8">
        <f>J9/J$19</f>
        <v>0.44565217391304346</v>
      </c>
      <c r="L9" s="11">
        <v>41</v>
      </c>
      <c r="M9" s="8">
        <f t="shared" ref="M9:M18" si="0">L9/L$19</f>
        <v>0.42708333333333331</v>
      </c>
      <c r="N9" s="67">
        <v>30</v>
      </c>
      <c r="O9" s="8">
        <f t="shared" ref="O9:O18" si="1">N9/N$19</f>
        <v>0.4838709677419355</v>
      </c>
      <c r="P9" s="67">
        <v>30</v>
      </c>
      <c r="Q9" s="8">
        <f t="shared" ref="Q9:Q18" si="2">P9/P$19</f>
        <v>0.46875</v>
      </c>
      <c r="R9" s="67">
        <v>27</v>
      </c>
      <c r="S9" s="45">
        <f>R9/R19</f>
        <v>0.48214285714285715</v>
      </c>
      <c r="T9" s="49">
        <v>31</v>
      </c>
      <c r="U9" s="73">
        <f>T9/T19</f>
        <v>0.52542372881355937</v>
      </c>
      <c r="V9" s="49">
        <v>36</v>
      </c>
      <c r="W9" s="73">
        <f>V9/V19</f>
        <v>0.48</v>
      </c>
      <c r="X9" s="49">
        <v>35</v>
      </c>
      <c r="Y9" s="55">
        <f>X9/X19</f>
        <v>0.44303797468354428</v>
      </c>
      <c r="Z9" s="34">
        <v>36</v>
      </c>
      <c r="AA9" s="8">
        <f>Z9/Z$19</f>
        <v>0.26277372262773724</v>
      </c>
      <c r="AB9" s="5">
        <v>46</v>
      </c>
      <c r="AC9" s="8">
        <f>AB9/AB$19</f>
        <v>0.29487179487179488</v>
      </c>
      <c r="AD9" s="5">
        <v>51</v>
      </c>
      <c r="AE9" s="8">
        <f>AD9/AD$19</f>
        <v>0.31677018633540371</v>
      </c>
      <c r="AF9" s="5">
        <v>49</v>
      </c>
      <c r="AG9" s="8">
        <f>AF9/AF$19</f>
        <v>0.3141025641025641</v>
      </c>
      <c r="AH9" s="5">
        <v>45</v>
      </c>
      <c r="AI9" s="8">
        <f>AH9/AH$19</f>
        <v>0.30201342281879195</v>
      </c>
      <c r="AJ9" s="5">
        <v>40</v>
      </c>
      <c r="AK9" s="8">
        <f t="shared" ref="AK9:AK18" si="3">AJ9/AJ$19</f>
        <v>0.24539877300613497</v>
      </c>
      <c r="AL9" s="67">
        <v>32</v>
      </c>
      <c r="AM9" s="8">
        <f t="shared" ref="AM9:AM18" si="4">AL9/AL$19</f>
        <v>0.24806201550387597</v>
      </c>
      <c r="AN9" s="67">
        <v>32</v>
      </c>
      <c r="AO9" s="8">
        <f t="shared" ref="AO9:AO18" si="5">AN9/AN$19</f>
        <v>0.28828828828828829</v>
      </c>
      <c r="AP9" s="67">
        <v>34</v>
      </c>
      <c r="AQ9" s="45">
        <f>AP9/AP19</f>
        <v>0.40963855421686746</v>
      </c>
      <c r="AR9" s="49">
        <v>24</v>
      </c>
      <c r="AS9" s="73">
        <f>AR9/AR19</f>
        <v>0.35294117647058826</v>
      </c>
      <c r="AT9" s="49">
        <v>26</v>
      </c>
      <c r="AU9" s="73">
        <f>AT9/AT19</f>
        <v>0.29545454545454547</v>
      </c>
      <c r="AV9" s="49">
        <v>30</v>
      </c>
      <c r="AW9" s="55">
        <f>AV9/AV19</f>
        <v>0.31578947368421051</v>
      </c>
      <c r="AX9" s="34">
        <v>106</v>
      </c>
      <c r="AY9" s="8">
        <f>AX9/AX$19</f>
        <v>0.32317073170731708</v>
      </c>
      <c r="AZ9" s="5">
        <v>137</v>
      </c>
      <c r="BA9" s="8">
        <f>AZ9/AZ$19</f>
        <v>0.37637362637362637</v>
      </c>
      <c r="BB9" s="5">
        <v>141</v>
      </c>
      <c r="BC9" s="8">
        <f>BB9/BB$19</f>
        <v>0.37105263157894736</v>
      </c>
      <c r="BD9" s="5">
        <v>146</v>
      </c>
      <c r="BE9" s="8">
        <f>BD9/BD$19</f>
        <v>0.36408977556109728</v>
      </c>
      <c r="BF9" s="5">
        <v>133</v>
      </c>
      <c r="BG9" s="8">
        <f>BF9/BF$19</f>
        <v>0.34455958549222798</v>
      </c>
      <c r="BH9" s="5">
        <v>143</v>
      </c>
      <c r="BI9" s="8">
        <f t="shared" ref="BI9:BI18" si="6">BH9/BH$19</f>
        <v>0.37730870712401055</v>
      </c>
      <c r="BJ9" s="67">
        <v>136</v>
      </c>
      <c r="BK9" s="8">
        <f t="shared" ref="BK9:BK18" si="7">BJ9/BJ$19</f>
        <v>0.42633228840125392</v>
      </c>
      <c r="BL9" s="67">
        <v>115</v>
      </c>
      <c r="BM9" s="8">
        <f t="shared" ref="BM9:BM18" si="8">BL9/BL$19</f>
        <v>0.3951890034364261</v>
      </c>
      <c r="BN9" s="67">
        <v>111</v>
      </c>
      <c r="BO9" s="45">
        <f>BN9/BN19</f>
        <v>0.4188679245283019</v>
      </c>
      <c r="BP9" s="49">
        <v>99</v>
      </c>
      <c r="BQ9" s="73">
        <f>BP9/BP19</f>
        <v>0.41249999999999998</v>
      </c>
      <c r="BR9" s="49">
        <v>115</v>
      </c>
      <c r="BS9" s="73">
        <f>BR9/BR19</f>
        <v>0.46</v>
      </c>
      <c r="BT9" s="49">
        <v>129</v>
      </c>
      <c r="BU9" s="55">
        <f>BT9/BT19</f>
        <v>0.48863636363636365</v>
      </c>
      <c r="BV9" s="34">
        <f t="shared" ref="BV9:BV18" si="9">B9+Z9+AX9</f>
        <v>169</v>
      </c>
      <c r="BW9" s="8">
        <f>BV9/BV$19</f>
        <v>0.31766917293233082</v>
      </c>
      <c r="BX9" s="5">
        <f t="shared" ref="BX9:BX18" si="10">D9+AB9+AZ9</f>
        <v>219</v>
      </c>
      <c r="BY9" s="8">
        <f>BX9/BX$19</f>
        <v>0.36439267886855242</v>
      </c>
      <c r="BZ9" s="5">
        <f t="shared" ref="BZ9:BZ18" si="11">F9+AD9+BB9</f>
        <v>228</v>
      </c>
      <c r="CA9" s="8">
        <f>BZ9/BZ$19</f>
        <v>0.36480000000000001</v>
      </c>
      <c r="CB9" s="5">
        <f t="shared" ref="CB9:CB18" si="12">H9+AF9+BD9</f>
        <v>230</v>
      </c>
      <c r="CC9" s="8">
        <f>CB9/CB$19</f>
        <v>0.35993740219092329</v>
      </c>
      <c r="CD9" s="5">
        <f t="shared" ref="CD9:CD18" si="13">J9+AH9+BF9</f>
        <v>219</v>
      </c>
      <c r="CE9" s="8">
        <f>CD9/CD$19</f>
        <v>0.34928229665071769</v>
      </c>
      <c r="CF9" s="5">
        <f t="shared" ref="CF9:CF18" si="14">L9+AJ9+BH9</f>
        <v>224</v>
      </c>
      <c r="CG9" s="8">
        <f t="shared" ref="CG9:CG18" si="15">CF9/CF$19</f>
        <v>0.35109717868338558</v>
      </c>
      <c r="CH9" s="67">
        <v>198</v>
      </c>
      <c r="CI9" s="8">
        <f t="shared" ref="CI9:CI18" si="16">CH9/CH$19</f>
        <v>0.38823529411764707</v>
      </c>
      <c r="CJ9" s="67">
        <v>177</v>
      </c>
      <c r="CK9" s="8">
        <f t="shared" ref="CK9:CK18" si="17">CJ9/CJ$19</f>
        <v>0.37982832618025753</v>
      </c>
      <c r="CL9" s="67">
        <v>172</v>
      </c>
      <c r="CM9" s="45">
        <f>CL9/CL19</f>
        <v>0.42574257425742573</v>
      </c>
      <c r="CN9" s="49">
        <v>154</v>
      </c>
      <c r="CO9" s="73">
        <f>CN9/CN19</f>
        <v>0.4196185286103542</v>
      </c>
      <c r="CP9" s="49">
        <v>177</v>
      </c>
      <c r="CQ9" s="73">
        <f>CP9/CP19</f>
        <v>0.42857142857142855</v>
      </c>
      <c r="CR9" s="49">
        <v>194</v>
      </c>
      <c r="CS9" s="55">
        <f>CR9/CR19</f>
        <v>0.44292237442922372</v>
      </c>
    </row>
    <row r="10" spans="1:97" ht="47.25" customHeight="1" thickBot="1" x14ac:dyDescent="0.3">
      <c r="A10" s="29" t="s">
        <v>10</v>
      </c>
      <c r="B10" s="36">
        <v>40</v>
      </c>
      <c r="C10" s="7">
        <f t="shared" ref="C10:E18" si="18">B10/B$19</f>
        <v>0.59701492537313428</v>
      </c>
      <c r="D10" s="10">
        <v>45</v>
      </c>
      <c r="E10" s="7">
        <f t="shared" si="18"/>
        <v>0.55555555555555558</v>
      </c>
      <c r="F10" s="10">
        <v>48</v>
      </c>
      <c r="G10" s="7">
        <f t="shared" ref="G10" si="19">F10/F$19</f>
        <v>0.5714285714285714</v>
      </c>
      <c r="H10" s="10">
        <v>47</v>
      </c>
      <c r="I10" s="7">
        <f t="shared" ref="I10" si="20">H10/H$19</f>
        <v>0.57317073170731703</v>
      </c>
      <c r="J10" s="10">
        <v>51</v>
      </c>
      <c r="K10" s="7">
        <f t="shared" ref="K10" si="21">J10/J$19</f>
        <v>0.55434782608695654</v>
      </c>
      <c r="L10" s="10">
        <v>55</v>
      </c>
      <c r="M10" s="7">
        <f t="shared" si="0"/>
        <v>0.57291666666666663</v>
      </c>
      <c r="N10" s="68">
        <v>32</v>
      </c>
      <c r="O10" s="7">
        <f t="shared" si="1"/>
        <v>0.5161290322580645</v>
      </c>
      <c r="P10" s="68">
        <v>34</v>
      </c>
      <c r="Q10" s="7">
        <f t="shared" si="2"/>
        <v>0.53125</v>
      </c>
      <c r="R10" s="68">
        <v>29</v>
      </c>
      <c r="S10" s="46">
        <f>R10/R19</f>
        <v>0.5178571428571429</v>
      </c>
      <c r="T10" s="50">
        <v>28</v>
      </c>
      <c r="U10" s="72">
        <f>T10/T19</f>
        <v>0.47457627118644069</v>
      </c>
      <c r="V10" s="50">
        <v>39</v>
      </c>
      <c r="W10" s="72">
        <f>V10/V19</f>
        <v>0.52</v>
      </c>
      <c r="X10" s="50">
        <v>44</v>
      </c>
      <c r="Y10" s="56">
        <f>X10/X19</f>
        <v>0.55696202531645567</v>
      </c>
      <c r="Z10" s="33">
        <v>101</v>
      </c>
      <c r="AA10" s="7">
        <f t="shared" ref="AA10" si="22">Z10/Z$19</f>
        <v>0.73722627737226276</v>
      </c>
      <c r="AB10" s="4">
        <v>110</v>
      </c>
      <c r="AC10" s="7">
        <f t="shared" ref="AC10" si="23">AB10/AB$19</f>
        <v>0.70512820512820518</v>
      </c>
      <c r="AD10" s="4">
        <v>110</v>
      </c>
      <c r="AE10" s="7">
        <f t="shared" ref="AE10" si="24">AD10/AD$19</f>
        <v>0.68322981366459623</v>
      </c>
      <c r="AF10" s="4">
        <v>107</v>
      </c>
      <c r="AG10" s="7">
        <f t="shared" ref="AG10" si="25">AF10/AF$19</f>
        <v>0.6858974358974359</v>
      </c>
      <c r="AH10" s="4">
        <v>104</v>
      </c>
      <c r="AI10" s="7">
        <f t="shared" ref="AI10" si="26">AH10/AH$19</f>
        <v>0.69798657718120805</v>
      </c>
      <c r="AJ10" s="4">
        <v>123</v>
      </c>
      <c r="AK10" s="7">
        <f t="shared" si="3"/>
        <v>0.754601226993865</v>
      </c>
      <c r="AL10" s="68">
        <v>97</v>
      </c>
      <c r="AM10" s="7">
        <f t="shared" si="4"/>
        <v>0.75193798449612403</v>
      </c>
      <c r="AN10" s="68">
        <v>79</v>
      </c>
      <c r="AO10" s="7">
        <f t="shared" si="5"/>
        <v>0.71171171171171166</v>
      </c>
      <c r="AP10" s="68">
        <v>49</v>
      </c>
      <c r="AQ10" s="46">
        <f>AP10/AP19</f>
        <v>0.59036144578313254</v>
      </c>
      <c r="AR10" s="50">
        <v>44</v>
      </c>
      <c r="AS10" s="72">
        <f>AR10/AR19</f>
        <v>0.6470588235294118</v>
      </c>
      <c r="AT10" s="50">
        <v>62</v>
      </c>
      <c r="AU10" s="72">
        <f>AT10/AT19</f>
        <v>0.70454545454545459</v>
      </c>
      <c r="AV10" s="50">
        <v>65</v>
      </c>
      <c r="AW10" s="56">
        <f>AV10/AV19</f>
        <v>0.68421052631578949</v>
      </c>
      <c r="AX10" s="33">
        <v>222</v>
      </c>
      <c r="AY10" s="7">
        <f t="shared" ref="AY10" si="27">AX10/AX$19</f>
        <v>0.67682926829268297</v>
      </c>
      <c r="AZ10" s="4">
        <v>227</v>
      </c>
      <c r="BA10" s="7">
        <f t="shared" ref="BA10" si="28">AZ10/AZ$19</f>
        <v>0.62362637362637363</v>
      </c>
      <c r="BB10" s="4">
        <v>239</v>
      </c>
      <c r="BC10" s="7">
        <f t="shared" ref="BC10" si="29">BB10/BB$19</f>
        <v>0.62894736842105259</v>
      </c>
      <c r="BD10" s="4">
        <v>255</v>
      </c>
      <c r="BE10" s="7">
        <f t="shared" ref="BE10" si="30">BD10/BD$19</f>
        <v>0.63591022443890277</v>
      </c>
      <c r="BF10" s="4">
        <v>253</v>
      </c>
      <c r="BG10" s="7">
        <f t="shared" ref="BG10" si="31">BF10/BF$19</f>
        <v>0.65544041450777202</v>
      </c>
      <c r="BH10" s="4">
        <v>236</v>
      </c>
      <c r="BI10" s="7">
        <f t="shared" si="6"/>
        <v>0.62269129287598945</v>
      </c>
      <c r="BJ10" s="68">
        <v>183</v>
      </c>
      <c r="BK10" s="7">
        <f t="shared" si="7"/>
        <v>0.57366771159874608</v>
      </c>
      <c r="BL10" s="68">
        <v>176</v>
      </c>
      <c r="BM10" s="7">
        <f t="shared" si="8"/>
        <v>0.60481099656357384</v>
      </c>
      <c r="BN10" s="68">
        <v>154</v>
      </c>
      <c r="BO10" s="46">
        <f>BN10/BN19</f>
        <v>0.5811320754716981</v>
      </c>
      <c r="BP10" s="50">
        <v>141</v>
      </c>
      <c r="BQ10" s="72">
        <f>BP10/BP19</f>
        <v>0.58750000000000002</v>
      </c>
      <c r="BR10" s="50">
        <v>135</v>
      </c>
      <c r="BS10" s="72">
        <f>BR10/BR19</f>
        <v>0.54</v>
      </c>
      <c r="BT10" s="50">
        <v>135</v>
      </c>
      <c r="BU10" s="56">
        <f>BT10/BT19</f>
        <v>0.51136363636363635</v>
      </c>
      <c r="BV10" s="33">
        <f t="shared" si="9"/>
        <v>363</v>
      </c>
      <c r="BW10" s="7">
        <f t="shared" ref="BW10" si="32">BV10/BV$19</f>
        <v>0.68233082706766912</v>
      </c>
      <c r="BX10" s="4">
        <f t="shared" si="10"/>
        <v>382</v>
      </c>
      <c r="BY10" s="7">
        <f t="shared" ref="BY10" si="33">BX10/BX$19</f>
        <v>0.63560732113144758</v>
      </c>
      <c r="BZ10" s="4">
        <f t="shared" si="11"/>
        <v>397</v>
      </c>
      <c r="CA10" s="7">
        <f t="shared" ref="CA10" si="34">BZ10/BZ$19</f>
        <v>0.63519999999999999</v>
      </c>
      <c r="CB10" s="4">
        <f t="shared" si="12"/>
        <v>409</v>
      </c>
      <c r="CC10" s="7">
        <f t="shared" ref="CC10" si="35">CB10/CB$19</f>
        <v>0.64006259780907671</v>
      </c>
      <c r="CD10" s="4">
        <f t="shared" si="13"/>
        <v>408</v>
      </c>
      <c r="CE10" s="7">
        <f t="shared" ref="CE10" si="36">CD10/CD$19</f>
        <v>0.65071770334928225</v>
      </c>
      <c r="CF10" s="4">
        <f t="shared" si="14"/>
        <v>414</v>
      </c>
      <c r="CG10" s="7">
        <f t="shared" si="15"/>
        <v>0.64890282131661448</v>
      </c>
      <c r="CH10" s="68">
        <v>312</v>
      </c>
      <c r="CI10" s="7">
        <f t="shared" si="16"/>
        <v>0.61176470588235299</v>
      </c>
      <c r="CJ10" s="68">
        <v>289</v>
      </c>
      <c r="CK10" s="7">
        <f t="shared" si="17"/>
        <v>0.62017167381974247</v>
      </c>
      <c r="CL10" s="68">
        <v>232</v>
      </c>
      <c r="CM10" s="46">
        <f>CL10/CL19</f>
        <v>0.57425742574257421</v>
      </c>
      <c r="CN10" s="50">
        <v>213</v>
      </c>
      <c r="CO10" s="72">
        <f>CN10/CN19</f>
        <v>0.5803814713896458</v>
      </c>
      <c r="CP10" s="50">
        <v>236</v>
      </c>
      <c r="CQ10" s="72">
        <f>CP10/CP19</f>
        <v>0.5714285714285714</v>
      </c>
      <c r="CR10" s="50">
        <v>244</v>
      </c>
      <c r="CS10" s="56">
        <f>CR10/CR19</f>
        <v>0.55707762557077622</v>
      </c>
    </row>
    <row r="11" spans="1:97" ht="47.25" customHeight="1" thickTop="1" x14ac:dyDescent="0.25">
      <c r="A11" s="30" t="s">
        <v>0</v>
      </c>
      <c r="B11" s="37">
        <v>6</v>
      </c>
      <c r="C11" s="8">
        <f t="shared" si="18"/>
        <v>8.9552238805970144E-2</v>
      </c>
      <c r="D11" s="11">
        <v>10</v>
      </c>
      <c r="E11" s="8">
        <f t="shared" si="18"/>
        <v>0.12345679012345678</v>
      </c>
      <c r="F11" s="11">
        <v>10</v>
      </c>
      <c r="G11" s="8">
        <f t="shared" ref="G11" si="37">F11/F$19</f>
        <v>0.11904761904761904</v>
      </c>
      <c r="H11" s="11">
        <v>8</v>
      </c>
      <c r="I11" s="8">
        <f t="shared" ref="I11" si="38">H11/H$19</f>
        <v>9.7560975609756101E-2</v>
      </c>
      <c r="J11" s="11">
        <v>7</v>
      </c>
      <c r="K11" s="8">
        <f t="shared" ref="K11" si="39">J11/J$19</f>
        <v>7.6086956521739135E-2</v>
      </c>
      <c r="L11" s="11">
        <v>6</v>
      </c>
      <c r="M11" s="8">
        <f t="shared" si="0"/>
        <v>6.25E-2</v>
      </c>
      <c r="N11" s="67">
        <v>3</v>
      </c>
      <c r="O11" s="8">
        <f t="shared" si="1"/>
        <v>4.8387096774193547E-2</v>
      </c>
      <c r="P11" s="67">
        <v>3</v>
      </c>
      <c r="Q11" s="8">
        <f t="shared" si="2"/>
        <v>4.6875E-2</v>
      </c>
      <c r="R11" s="67">
        <v>2</v>
      </c>
      <c r="S11" s="45">
        <f>R11/R19</f>
        <v>3.5714285714285712E-2</v>
      </c>
      <c r="T11" s="51">
        <v>3</v>
      </c>
      <c r="U11" s="74">
        <f>T11/T19</f>
        <v>5.0847457627118647E-2</v>
      </c>
      <c r="V11" s="51">
        <v>6</v>
      </c>
      <c r="W11" s="74">
        <f>V11/V19</f>
        <v>0.08</v>
      </c>
      <c r="X11" s="51">
        <v>5</v>
      </c>
      <c r="Y11" s="57">
        <f>X11/X19</f>
        <v>6.3291139240506333E-2</v>
      </c>
      <c r="Z11" s="34">
        <v>9</v>
      </c>
      <c r="AA11" s="8">
        <f t="shared" ref="AA11" si="40">Z11/Z$19</f>
        <v>6.569343065693431E-2</v>
      </c>
      <c r="AB11" s="5">
        <v>14</v>
      </c>
      <c r="AC11" s="8">
        <f t="shared" ref="AC11" si="41">AB11/AB$19</f>
        <v>8.9743589743589744E-2</v>
      </c>
      <c r="AD11" s="5">
        <v>12</v>
      </c>
      <c r="AE11" s="8">
        <f t="shared" ref="AE11" si="42">AD11/AD$19</f>
        <v>7.4534161490683232E-2</v>
      </c>
      <c r="AF11" s="5">
        <v>8</v>
      </c>
      <c r="AG11" s="8">
        <f t="shared" ref="AG11" si="43">AF11/AF$19</f>
        <v>5.128205128205128E-2</v>
      </c>
      <c r="AH11" s="5">
        <v>8</v>
      </c>
      <c r="AI11" s="8">
        <f t="shared" ref="AI11" si="44">AH11/AH$19</f>
        <v>5.3691275167785234E-2</v>
      </c>
      <c r="AJ11" s="5">
        <v>15</v>
      </c>
      <c r="AK11" s="8">
        <f t="shared" si="3"/>
        <v>9.202453987730061E-2</v>
      </c>
      <c r="AL11" s="67">
        <v>9</v>
      </c>
      <c r="AM11" s="8">
        <f t="shared" si="4"/>
        <v>6.9767441860465115E-2</v>
      </c>
      <c r="AN11" s="67">
        <v>4</v>
      </c>
      <c r="AO11" s="8">
        <f t="shared" si="5"/>
        <v>3.6036036036036036E-2</v>
      </c>
      <c r="AP11" s="67">
        <v>1</v>
      </c>
      <c r="AQ11" s="45">
        <f>AP11/AP19</f>
        <v>1.2048192771084338E-2</v>
      </c>
      <c r="AR11" s="51">
        <v>2</v>
      </c>
      <c r="AS11" s="74">
        <f>AR11/AR19</f>
        <v>2.9411764705882353E-2</v>
      </c>
      <c r="AT11" s="51">
        <v>3</v>
      </c>
      <c r="AU11" s="74">
        <f>AT11/AT19</f>
        <v>3.4090909090909088E-2</v>
      </c>
      <c r="AV11" s="51">
        <v>4</v>
      </c>
      <c r="AW11" s="57">
        <f>AV11/AV19</f>
        <v>4.2105263157894736E-2</v>
      </c>
      <c r="AX11" s="34">
        <v>15</v>
      </c>
      <c r="AY11" s="8">
        <f t="shared" ref="AY11" si="45">AX11/AX$19</f>
        <v>4.573170731707317E-2</v>
      </c>
      <c r="AZ11" s="5">
        <v>20</v>
      </c>
      <c r="BA11" s="8">
        <f t="shared" ref="BA11" si="46">AZ11/AZ$19</f>
        <v>5.4945054945054944E-2</v>
      </c>
      <c r="BB11" s="5">
        <v>23</v>
      </c>
      <c r="BC11" s="8">
        <f t="shared" ref="BC11" si="47">BB11/BB$19</f>
        <v>6.0526315789473685E-2</v>
      </c>
      <c r="BD11" s="5">
        <v>26</v>
      </c>
      <c r="BE11" s="8">
        <f t="shared" ref="BE11" si="48">BD11/BD$19</f>
        <v>6.4837905236907731E-2</v>
      </c>
      <c r="BF11" s="5">
        <v>23</v>
      </c>
      <c r="BG11" s="8">
        <f t="shared" ref="BG11" si="49">BF11/BF$19</f>
        <v>5.9585492227979271E-2</v>
      </c>
      <c r="BH11" s="5">
        <v>22</v>
      </c>
      <c r="BI11" s="8">
        <f t="shared" si="6"/>
        <v>5.8047493403693931E-2</v>
      </c>
      <c r="BJ11" s="67">
        <v>20</v>
      </c>
      <c r="BK11" s="8">
        <f t="shared" si="7"/>
        <v>6.2695924764890276E-2</v>
      </c>
      <c r="BL11" s="67">
        <v>19</v>
      </c>
      <c r="BM11" s="8">
        <f t="shared" si="8"/>
        <v>6.5292096219931275E-2</v>
      </c>
      <c r="BN11" s="67">
        <v>20</v>
      </c>
      <c r="BO11" s="45">
        <f>BN11/BN19</f>
        <v>7.5471698113207544E-2</v>
      </c>
      <c r="BP11" s="51">
        <v>15</v>
      </c>
      <c r="BQ11" s="74">
        <f>BP11/BP19</f>
        <v>6.25E-2</v>
      </c>
      <c r="BR11" s="51">
        <v>17</v>
      </c>
      <c r="BS11" s="74">
        <f>BR11/BR19</f>
        <v>6.8000000000000005E-2</v>
      </c>
      <c r="BT11" s="51">
        <v>16</v>
      </c>
      <c r="BU11" s="57">
        <f>BT11/BT19</f>
        <v>6.0606060606060608E-2</v>
      </c>
      <c r="BV11" s="34">
        <f t="shared" si="9"/>
        <v>30</v>
      </c>
      <c r="BW11" s="8">
        <f t="shared" ref="BW11" si="50">BV11/BV$19</f>
        <v>5.6390977443609019E-2</v>
      </c>
      <c r="BX11" s="5">
        <f t="shared" si="10"/>
        <v>44</v>
      </c>
      <c r="BY11" s="8">
        <f t="shared" ref="BY11" si="51">BX11/BX$19</f>
        <v>7.3211314475873548E-2</v>
      </c>
      <c r="BZ11" s="5">
        <f t="shared" si="11"/>
        <v>45</v>
      </c>
      <c r="CA11" s="8">
        <f t="shared" ref="CA11" si="52">BZ11/BZ$19</f>
        <v>7.1999999999999995E-2</v>
      </c>
      <c r="CB11" s="5">
        <f t="shared" si="12"/>
        <v>42</v>
      </c>
      <c r="CC11" s="8">
        <f t="shared" ref="CC11" si="53">CB11/CB$19</f>
        <v>6.5727699530516437E-2</v>
      </c>
      <c r="CD11" s="5">
        <f t="shared" si="13"/>
        <v>38</v>
      </c>
      <c r="CE11" s="8">
        <f t="shared" ref="CE11" si="54">CD11/CD$19</f>
        <v>6.0606060606060608E-2</v>
      </c>
      <c r="CF11" s="5">
        <f t="shared" si="14"/>
        <v>43</v>
      </c>
      <c r="CG11" s="8">
        <f t="shared" si="15"/>
        <v>6.7398119122257058E-2</v>
      </c>
      <c r="CH11" s="67">
        <v>32</v>
      </c>
      <c r="CI11" s="8">
        <f t="shared" si="16"/>
        <v>6.2745098039215685E-2</v>
      </c>
      <c r="CJ11" s="67">
        <v>26</v>
      </c>
      <c r="CK11" s="8">
        <f t="shared" si="17"/>
        <v>5.5793991416309016E-2</v>
      </c>
      <c r="CL11" s="67">
        <v>23</v>
      </c>
      <c r="CM11" s="45">
        <f>CL11/CL19</f>
        <v>5.6930693069306933E-2</v>
      </c>
      <c r="CN11" s="51">
        <v>20</v>
      </c>
      <c r="CO11" s="74">
        <f>CN11/CN19</f>
        <v>5.4495912806539509E-2</v>
      </c>
      <c r="CP11" s="51">
        <v>26</v>
      </c>
      <c r="CQ11" s="74">
        <f>CP11/CP19</f>
        <v>6.2953995157384993E-2</v>
      </c>
      <c r="CR11" s="51">
        <v>25</v>
      </c>
      <c r="CS11" s="57">
        <f>CR11/CR19</f>
        <v>5.7077625570776253E-2</v>
      </c>
    </row>
    <row r="12" spans="1:97" ht="47.25" customHeight="1" x14ac:dyDescent="0.25">
      <c r="A12" s="28" t="s">
        <v>1</v>
      </c>
      <c r="B12" s="35"/>
      <c r="C12" s="6"/>
      <c r="D12" s="9">
        <v>1</v>
      </c>
      <c r="E12" s="6">
        <f t="shared" si="18"/>
        <v>1.2345679012345678E-2</v>
      </c>
      <c r="F12" s="9">
        <v>1</v>
      </c>
      <c r="G12" s="6">
        <f t="shared" ref="G12" si="55">F12/F$19</f>
        <v>1.1904761904761904E-2</v>
      </c>
      <c r="H12" s="9">
        <v>1</v>
      </c>
      <c r="I12" s="6">
        <f t="shared" ref="I12" si="56">H12/H$19</f>
        <v>1.2195121951219513E-2</v>
      </c>
      <c r="J12" s="9">
        <v>1</v>
      </c>
      <c r="K12" s="6">
        <f t="shared" ref="K12" si="57">J12/J$19</f>
        <v>1.0869565217391304E-2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52">
        <v>1</v>
      </c>
      <c r="W12" s="47">
        <f>V12/V19</f>
        <v>1.3333333333333334E-2</v>
      </c>
      <c r="X12" s="52">
        <v>1</v>
      </c>
      <c r="Y12" s="19">
        <f>X12/X19</f>
        <v>1.2658227848101266E-2</v>
      </c>
      <c r="Z12" s="32">
        <v>2</v>
      </c>
      <c r="AA12" s="6">
        <f t="shared" ref="AA12" si="58">Z12/Z$19</f>
        <v>1.4598540145985401E-2</v>
      </c>
      <c r="AB12" s="3">
        <v>6</v>
      </c>
      <c r="AC12" s="6">
        <f t="shared" ref="AC12" si="59">AB12/AB$19</f>
        <v>3.8461538461538464E-2</v>
      </c>
      <c r="AD12" s="3">
        <v>8</v>
      </c>
      <c r="AE12" s="6">
        <f t="shared" ref="AE12" si="60">AD12/AD$19</f>
        <v>4.9689440993788817E-2</v>
      </c>
      <c r="AF12" s="3">
        <v>6</v>
      </c>
      <c r="AG12" s="6">
        <f t="shared" ref="AG12" si="61">AF12/AF$19</f>
        <v>3.8461538461538464E-2</v>
      </c>
      <c r="AH12" s="3">
        <v>6</v>
      </c>
      <c r="AI12" s="6">
        <f t="shared" ref="AI12" si="62">AH12/AH$19</f>
        <v>4.0268456375838924E-2</v>
      </c>
      <c r="AJ12" s="3">
        <v>9</v>
      </c>
      <c r="AK12" s="6">
        <f t="shared" si="3"/>
        <v>5.5214723926380369E-2</v>
      </c>
      <c r="AL12" s="69">
        <v>4</v>
      </c>
      <c r="AM12" s="6">
        <f t="shared" si="4"/>
        <v>3.1007751937984496E-2</v>
      </c>
      <c r="AN12" s="69">
        <v>3</v>
      </c>
      <c r="AO12" s="6">
        <f t="shared" si="5"/>
        <v>2.7027027027027029E-2</v>
      </c>
      <c r="AP12" s="69">
        <v>2</v>
      </c>
      <c r="AQ12" s="47">
        <f>AP12/AP19</f>
        <v>2.4096385542168676E-2</v>
      </c>
      <c r="AR12" s="52">
        <v>2</v>
      </c>
      <c r="AS12" s="47">
        <f>AR12/AR19</f>
        <v>2.9411764705882353E-2</v>
      </c>
      <c r="AT12" s="52"/>
      <c r="AU12" s="47"/>
      <c r="AV12" s="52">
        <v>2</v>
      </c>
      <c r="AW12" s="19">
        <f>AV12/AV19</f>
        <v>2.1052631578947368E-2</v>
      </c>
      <c r="AX12" s="32">
        <v>21</v>
      </c>
      <c r="AY12" s="6">
        <f t="shared" ref="AY12" si="63">AX12/AX$19</f>
        <v>6.402439024390244E-2</v>
      </c>
      <c r="AZ12" s="3">
        <v>13</v>
      </c>
      <c r="BA12" s="6">
        <f t="shared" ref="BA12" si="64">AZ12/AZ$19</f>
        <v>3.5714285714285712E-2</v>
      </c>
      <c r="BB12" s="3">
        <v>11</v>
      </c>
      <c r="BC12" s="6">
        <f t="shared" ref="BC12" si="65">BB12/BB$19</f>
        <v>2.8947368421052631E-2</v>
      </c>
      <c r="BD12" s="3">
        <v>15</v>
      </c>
      <c r="BE12" s="6">
        <f t="shared" ref="BE12" si="66">BD12/BD$19</f>
        <v>3.7406483790523692E-2</v>
      </c>
      <c r="BF12" s="3">
        <v>13</v>
      </c>
      <c r="BG12" s="6">
        <f t="shared" ref="BG12" si="67">BF12/BF$19</f>
        <v>3.367875647668394E-2</v>
      </c>
      <c r="BH12" s="3">
        <v>11</v>
      </c>
      <c r="BI12" s="6">
        <f t="shared" si="6"/>
        <v>2.9023746701846966E-2</v>
      </c>
      <c r="BJ12" s="69">
        <v>11</v>
      </c>
      <c r="BK12" s="6">
        <f t="shared" si="7"/>
        <v>3.4482758620689655E-2</v>
      </c>
      <c r="BL12" s="69">
        <v>8</v>
      </c>
      <c r="BM12" s="6">
        <f t="shared" si="8"/>
        <v>2.7491408934707903E-2</v>
      </c>
      <c r="BN12" s="69">
        <v>9</v>
      </c>
      <c r="BO12" s="47">
        <f>BN12/BN19</f>
        <v>3.3962264150943396E-2</v>
      </c>
      <c r="BP12" s="52">
        <v>9</v>
      </c>
      <c r="BQ12" s="47">
        <f>BP12/BP19</f>
        <v>3.7499999999999999E-2</v>
      </c>
      <c r="BR12" s="52">
        <v>6</v>
      </c>
      <c r="BS12" s="47">
        <f>BR12/BR19</f>
        <v>2.4E-2</v>
      </c>
      <c r="BT12" s="52">
        <v>7</v>
      </c>
      <c r="BU12" s="19">
        <f>BT12/BT19</f>
        <v>2.6515151515151516E-2</v>
      </c>
      <c r="BV12" s="32">
        <f t="shared" si="9"/>
        <v>23</v>
      </c>
      <c r="BW12" s="6">
        <f t="shared" ref="BW12" si="68">BV12/BV$19</f>
        <v>4.3233082706766915E-2</v>
      </c>
      <c r="BX12" s="3">
        <f t="shared" si="10"/>
        <v>20</v>
      </c>
      <c r="BY12" s="6">
        <f t="shared" ref="BY12" si="69">BX12/BX$19</f>
        <v>3.3277870216306155E-2</v>
      </c>
      <c r="BZ12" s="3">
        <f t="shared" si="11"/>
        <v>20</v>
      </c>
      <c r="CA12" s="6">
        <f t="shared" ref="CA12" si="70">BZ12/BZ$19</f>
        <v>3.2000000000000001E-2</v>
      </c>
      <c r="CB12" s="3">
        <f t="shared" si="12"/>
        <v>22</v>
      </c>
      <c r="CC12" s="6">
        <f t="shared" ref="CC12" si="71">CB12/CB$19</f>
        <v>3.4428794992175271E-2</v>
      </c>
      <c r="CD12" s="3">
        <f t="shared" si="13"/>
        <v>20</v>
      </c>
      <c r="CE12" s="6">
        <f t="shared" ref="CE12" si="72">CD12/CD$19</f>
        <v>3.1897926634768738E-2</v>
      </c>
      <c r="CF12" s="3">
        <f t="shared" si="14"/>
        <v>20</v>
      </c>
      <c r="CG12" s="6">
        <f t="shared" si="15"/>
        <v>3.1347962382445138E-2</v>
      </c>
      <c r="CH12" s="69">
        <v>15</v>
      </c>
      <c r="CI12" s="6">
        <f t="shared" si="16"/>
        <v>2.9411764705882353E-2</v>
      </c>
      <c r="CJ12" s="69">
        <v>11</v>
      </c>
      <c r="CK12" s="6">
        <f t="shared" si="17"/>
        <v>2.3605150214592276E-2</v>
      </c>
      <c r="CL12" s="69">
        <v>11</v>
      </c>
      <c r="CM12" s="47">
        <f>CL12/CL19</f>
        <v>2.7227722772277228E-2</v>
      </c>
      <c r="CN12" s="52">
        <v>11</v>
      </c>
      <c r="CO12" s="47">
        <f>CN12/CN19</f>
        <v>2.9972752043596729E-2</v>
      </c>
      <c r="CP12" s="52">
        <v>7</v>
      </c>
      <c r="CQ12" s="47">
        <f>CP12/CP19</f>
        <v>1.6949152542372881E-2</v>
      </c>
      <c r="CR12" s="52">
        <v>10</v>
      </c>
      <c r="CS12" s="19">
        <f>CR12/CR19</f>
        <v>2.2831050228310501E-2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73">F13/F$19</f>
        <v>0</v>
      </c>
      <c r="H13" s="9"/>
      <c r="I13" s="6">
        <f t="shared" ref="I13" si="74">H13/H$19</f>
        <v>0</v>
      </c>
      <c r="J13" s="9"/>
      <c r="K13" s="6">
        <f t="shared" ref="K13" si="75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>
        <v>1</v>
      </c>
      <c r="AA13" s="6">
        <f t="shared" ref="AA13" si="76">Z13/Z$19</f>
        <v>7.2992700729927005E-3</v>
      </c>
      <c r="AB13" s="3">
        <v>1</v>
      </c>
      <c r="AC13" s="6">
        <f t="shared" ref="AC13" si="77">AB13/AB$19</f>
        <v>6.41025641025641E-3</v>
      </c>
      <c r="AD13" s="3"/>
      <c r="AE13" s="6">
        <f t="shared" ref="AE13" si="78">AD13/AD$19</f>
        <v>0</v>
      </c>
      <c r="AF13" s="3"/>
      <c r="AG13" s="6">
        <f t="shared" ref="AG13" si="79">AF13/AF$19</f>
        <v>0</v>
      </c>
      <c r="AH13" s="3"/>
      <c r="AI13" s="6">
        <f t="shared" ref="AI13" si="80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>
        <v>1</v>
      </c>
      <c r="AS13" s="47">
        <f>AR13/AR19</f>
        <v>1.4705882352941176E-2</v>
      </c>
      <c r="AT13" s="52">
        <v>1</v>
      </c>
      <c r="AU13" s="47">
        <f>AT13/AT19</f>
        <v>1.1363636363636364E-2</v>
      </c>
      <c r="AV13" s="52">
        <v>1</v>
      </c>
      <c r="AW13" s="19">
        <f>AV13/AV19</f>
        <v>1.0526315789473684E-2</v>
      </c>
      <c r="AX13" s="32"/>
      <c r="AY13" s="6"/>
      <c r="AZ13" s="3">
        <v>1</v>
      </c>
      <c r="BA13" s="6">
        <f t="shared" ref="BA13" si="81">AZ13/AZ$19</f>
        <v>2.7472527472527475E-3</v>
      </c>
      <c r="BB13" s="3">
        <v>1</v>
      </c>
      <c r="BC13" s="6">
        <f t="shared" ref="BC13" si="82">BB13/BB$19</f>
        <v>2.631578947368421E-3</v>
      </c>
      <c r="BD13" s="3">
        <v>1</v>
      </c>
      <c r="BE13" s="6">
        <f t="shared" ref="BE13" si="83">BD13/BD$19</f>
        <v>2.4937655860349127E-3</v>
      </c>
      <c r="BF13" s="3">
        <v>1</v>
      </c>
      <c r="BG13" s="6">
        <f t="shared" ref="BG13" si="84">BF13/BF$19</f>
        <v>2.5906735751295338E-3</v>
      </c>
      <c r="BH13" s="3">
        <v>2</v>
      </c>
      <c r="BI13" s="6">
        <f t="shared" si="6"/>
        <v>5.2770448548812663E-3</v>
      </c>
      <c r="BJ13" s="69">
        <v>3</v>
      </c>
      <c r="BK13" s="6">
        <f t="shared" si="7"/>
        <v>9.4043887147335428E-3</v>
      </c>
      <c r="BL13" s="69">
        <v>2</v>
      </c>
      <c r="BM13" s="6">
        <f t="shared" si="8"/>
        <v>6.8728522336769758E-3</v>
      </c>
      <c r="BN13" s="69">
        <v>1</v>
      </c>
      <c r="BO13" s="47">
        <f>BN13/BN19</f>
        <v>3.7735849056603774E-3</v>
      </c>
      <c r="BP13" s="52">
        <v>1</v>
      </c>
      <c r="BQ13" s="47">
        <f>BP13/BP19</f>
        <v>4.1666666666666666E-3</v>
      </c>
      <c r="BR13" s="52">
        <v>3</v>
      </c>
      <c r="BS13" s="47">
        <f>BR13/BR19</f>
        <v>1.2E-2</v>
      </c>
      <c r="BT13" s="52">
        <v>2</v>
      </c>
      <c r="BU13" s="19">
        <f>BT13/BT19</f>
        <v>7.575757575757576E-3</v>
      </c>
      <c r="BV13" s="32">
        <f t="shared" si="9"/>
        <v>1</v>
      </c>
      <c r="BW13" s="6">
        <f t="shared" ref="BW13" si="85">BV13/BV$19</f>
        <v>1.8796992481203006E-3</v>
      </c>
      <c r="BX13" s="3">
        <f t="shared" si="10"/>
        <v>2</v>
      </c>
      <c r="BY13" s="6">
        <f t="shared" ref="BY13" si="86">BX13/BX$19</f>
        <v>3.3277870216306157E-3</v>
      </c>
      <c r="BZ13" s="3">
        <f t="shared" si="11"/>
        <v>1</v>
      </c>
      <c r="CA13" s="6">
        <f t="shared" ref="CA13" si="87">BZ13/BZ$19</f>
        <v>1.6000000000000001E-3</v>
      </c>
      <c r="CB13" s="3">
        <f t="shared" si="12"/>
        <v>1</v>
      </c>
      <c r="CC13" s="6">
        <f t="shared" ref="CC13" si="88">CB13/CB$19</f>
        <v>1.5649452269170579E-3</v>
      </c>
      <c r="CD13" s="3">
        <f t="shared" si="13"/>
        <v>1</v>
      </c>
      <c r="CE13" s="6">
        <f t="shared" ref="CE13" si="89">CD13/CD$19</f>
        <v>1.594896331738437E-3</v>
      </c>
      <c r="CF13" s="3">
        <f t="shared" si="14"/>
        <v>2</v>
      </c>
      <c r="CG13" s="6">
        <f t="shared" si="15"/>
        <v>3.134796238244514E-3</v>
      </c>
      <c r="CH13" s="69">
        <v>3</v>
      </c>
      <c r="CI13" s="6">
        <f t="shared" si="16"/>
        <v>5.8823529411764705E-3</v>
      </c>
      <c r="CJ13" s="69">
        <v>2</v>
      </c>
      <c r="CK13" s="6">
        <f t="shared" si="17"/>
        <v>4.2918454935622317E-3</v>
      </c>
      <c r="CL13" s="69">
        <v>1</v>
      </c>
      <c r="CM13" s="47">
        <f>CL13/CL19</f>
        <v>2.4752475247524753E-3</v>
      </c>
      <c r="CN13" s="52">
        <v>2</v>
      </c>
      <c r="CO13" s="47">
        <f>CN13/CN19</f>
        <v>5.4495912806539508E-3</v>
      </c>
      <c r="CP13" s="52">
        <v>4</v>
      </c>
      <c r="CQ13" s="47">
        <f>CP13/CP19</f>
        <v>9.6852300242130755E-3</v>
      </c>
      <c r="CR13" s="52">
        <v>3</v>
      </c>
      <c r="CS13" s="19">
        <f>CR13/CR19</f>
        <v>6.8493150684931503E-3</v>
      </c>
    </row>
    <row r="14" spans="1:97" ht="47.25" customHeight="1" x14ac:dyDescent="0.25">
      <c r="A14" s="28" t="s">
        <v>3</v>
      </c>
      <c r="B14" s="35">
        <v>4</v>
      </c>
      <c r="C14" s="6">
        <f t="shared" si="18"/>
        <v>5.9701492537313432E-2</v>
      </c>
      <c r="D14" s="9">
        <v>4</v>
      </c>
      <c r="E14" s="6">
        <f t="shared" si="18"/>
        <v>4.9382716049382713E-2</v>
      </c>
      <c r="F14" s="9">
        <v>3</v>
      </c>
      <c r="G14" s="6">
        <f t="shared" ref="G14" si="90">F14/F$19</f>
        <v>3.5714285714285712E-2</v>
      </c>
      <c r="H14" s="9">
        <v>3</v>
      </c>
      <c r="I14" s="6">
        <f t="shared" ref="I14" si="91">H14/H$19</f>
        <v>3.6585365853658534E-2</v>
      </c>
      <c r="J14" s="9">
        <v>8</v>
      </c>
      <c r="K14" s="6">
        <f t="shared" ref="K14" si="92">J14/J$19</f>
        <v>8.6956521739130432E-2</v>
      </c>
      <c r="L14" s="9">
        <v>13</v>
      </c>
      <c r="M14" s="6">
        <f t="shared" si="0"/>
        <v>0.13541666666666666</v>
      </c>
      <c r="N14" s="69">
        <v>10</v>
      </c>
      <c r="O14" s="6">
        <f t="shared" si="1"/>
        <v>0.16129032258064516</v>
      </c>
      <c r="P14" s="69">
        <v>10</v>
      </c>
      <c r="Q14" s="6">
        <f t="shared" si="2"/>
        <v>0.15625</v>
      </c>
      <c r="R14" s="69">
        <v>7</v>
      </c>
      <c r="S14" s="47">
        <f>R14/R19</f>
        <v>0.125</v>
      </c>
      <c r="T14" s="52">
        <v>4</v>
      </c>
      <c r="U14" s="47">
        <f>T14/T19</f>
        <v>6.7796610169491525E-2</v>
      </c>
      <c r="V14" s="52">
        <v>6</v>
      </c>
      <c r="W14" s="47">
        <f>V14/V19</f>
        <v>0.08</v>
      </c>
      <c r="X14" s="52">
        <v>6</v>
      </c>
      <c r="Y14" s="19">
        <f>X14/X19</f>
        <v>7.5949367088607597E-2</v>
      </c>
      <c r="Z14" s="32">
        <v>6</v>
      </c>
      <c r="AA14" s="6">
        <f t="shared" ref="AA14" si="93">Z14/Z$19</f>
        <v>4.3795620437956206E-2</v>
      </c>
      <c r="AB14" s="3">
        <v>12</v>
      </c>
      <c r="AC14" s="6">
        <f t="shared" ref="AC14" si="94">AB14/AB$19</f>
        <v>7.6923076923076927E-2</v>
      </c>
      <c r="AD14" s="3">
        <v>12</v>
      </c>
      <c r="AE14" s="6">
        <f t="shared" ref="AE14" si="95">AD14/AD$19</f>
        <v>7.4534161490683232E-2</v>
      </c>
      <c r="AF14" s="3">
        <v>14</v>
      </c>
      <c r="AG14" s="6">
        <f t="shared" ref="AG14" si="96">AF14/AF$19</f>
        <v>8.9743589743589744E-2</v>
      </c>
      <c r="AH14" s="3">
        <v>8</v>
      </c>
      <c r="AI14" s="6">
        <f t="shared" ref="AI14" si="97">AH14/AH$19</f>
        <v>5.3691275167785234E-2</v>
      </c>
      <c r="AJ14" s="3">
        <v>7</v>
      </c>
      <c r="AK14" s="6">
        <f t="shared" si="3"/>
        <v>4.2944785276073622E-2</v>
      </c>
      <c r="AL14" s="69">
        <v>4</v>
      </c>
      <c r="AM14" s="6">
        <f t="shared" si="4"/>
        <v>3.1007751937984496E-2</v>
      </c>
      <c r="AN14" s="69">
        <v>3</v>
      </c>
      <c r="AO14" s="6">
        <f t="shared" si="5"/>
        <v>2.7027027027027029E-2</v>
      </c>
      <c r="AP14" s="69">
        <v>5</v>
      </c>
      <c r="AQ14" s="47">
        <f>AP14/AP19</f>
        <v>6.0240963855421686E-2</v>
      </c>
      <c r="AR14" s="52">
        <v>3</v>
      </c>
      <c r="AS14" s="47">
        <f>AR14/AR19</f>
        <v>4.4117647058823532E-2</v>
      </c>
      <c r="AT14" s="52">
        <v>5</v>
      </c>
      <c r="AU14" s="47">
        <f>AT14/AT19</f>
        <v>5.6818181818181816E-2</v>
      </c>
      <c r="AV14" s="52">
        <v>6</v>
      </c>
      <c r="AW14" s="19">
        <f>AV14/AV19</f>
        <v>6.3157894736842107E-2</v>
      </c>
      <c r="AX14" s="32">
        <v>6</v>
      </c>
      <c r="AY14" s="6">
        <f t="shared" ref="AY14" si="98">AX14/AX$19</f>
        <v>1.8292682926829267E-2</v>
      </c>
      <c r="AZ14" s="3">
        <v>18</v>
      </c>
      <c r="BA14" s="6">
        <f t="shared" ref="BA14" si="99">AZ14/AZ$19</f>
        <v>4.9450549450549448E-2</v>
      </c>
      <c r="BB14" s="3">
        <v>19</v>
      </c>
      <c r="BC14" s="6">
        <f t="shared" ref="BC14" si="100">BB14/BB$19</f>
        <v>0.05</v>
      </c>
      <c r="BD14" s="3">
        <v>15</v>
      </c>
      <c r="BE14" s="6">
        <f t="shared" ref="BE14" si="101">BD14/BD$19</f>
        <v>3.7406483790523692E-2</v>
      </c>
      <c r="BF14" s="3">
        <v>14</v>
      </c>
      <c r="BG14" s="6">
        <f t="shared" ref="BG14" si="102">BF14/BF$19</f>
        <v>3.6269430051813469E-2</v>
      </c>
      <c r="BH14" s="3">
        <v>15</v>
      </c>
      <c r="BI14" s="6">
        <f t="shared" si="6"/>
        <v>3.9577836411609502E-2</v>
      </c>
      <c r="BJ14" s="69">
        <v>15</v>
      </c>
      <c r="BK14" s="6">
        <f t="shared" si="7"/>
        <v>4.7021943573667714E-2</v>
      </c>
      <c r="BL14" s="69">
        <v>13</v>
      </c>
      <c r="BM14" s="6">
        <f t="shared" si="8"/>
        <v>4.4673539518900345E-2</v>
      </c>
      <c r="BN14" s="69">
        <v>10</v>
      </c>
      <c r="BO14" s="47">
        <f>BN14/BN19</f>
        <v>3.7735849056603772E-2</v>
      </c>
      <c r="BP14" s="52">
        <v>10</v>
      </c>
      <c r="BQ14" s="47">
        <f>BP14/BP19</f>
        <v>4.1666666666666664E-2</v>
      </c>
      <c r="BR14" s="52">
        <v>12</v>
      </c>
      <c r="BS14" s="47">
        <f>BR14/BR19</f>
        <v>4.8000000000000001E-2</v>
      </c>
      <c r="BT14" s="52">
        <v>16</v>
      </c>
      <c r="BU14" s="19">
        <f>BT14/BT19</f>
        <v>6.0606060606060608E-2</v>
      </c>
      <c r="BV14" s="32">
        <f t="shared" si="9"/>
        <v>16</v>
      </c>
      <c r="BW14" s="6">
        <f t="shared" ref="BW14" si="103">BV14/BV$19</f>
        <v>3.007518796992481E-2</v>
      </c>
      <c r="BX14" s="3">
        <f t="shared" si="10"/>
        <v>34</v>
      </c>
      <c r="BY14" s="6">
        <f t="shared" ref="BY14" si="104">BX14/BX$19</f>
        <v>5.6572379367720464E-2</v>
      </c>
      <c r="BZ14" s="3">
        <f t="shared" si="11"/>
        <v>34</v>
      </c>
      <c r="CA14" s="6">
        <f t="shared" ref="CA14" si="105">BZ14/BZ$19</f>
        <v>5.4399999999999997E-2</v>
      </c>
      <c r="CB14" s="3">
        <f t="shared" si="12"/>
        <v>32</v>
      </c>
      <c r="CC14" s="6">
        <f t="shared" ref="CC14" si="106">CB14/CB$19</f>
        <v>5.0078247261345854E-2</v>
      </c>
      <c r="CD14" s="3">
        <f t="shared" si="13"/>
        <v>30</v>
      </c>
      <c r="CE14" s="6">
        <f t="shared" ref="CE14" si="107">CD14/CD$19</f>
        <v>4.784688995215311E-2</v>
      </c>
      <c r="CF14" s="3">
        <f t="shared" si="14"/>
        <v>35</v>
      </c>
      <c r="CG14" s="6">
        <f t="shared" si="15"/>
        <v>5.4858934169278999E-2</v>
      </c>
      <c r="CH14" s="69">
        <v>29</v>
      </c>
      <c r="CI14" s="6">
        <f t="shared" si="16"/>
        <v>5.6862745098039215E-2</v>
      </c>
      <c r="CJ14" s="69">
        <v>26</v>
      </c>
      <c r="CK14" s="6">
        <f t="shared" si="17"/>
        <v>5.5793991416309016E-2</v>
      </c>
      <c r="CL14" s="69">
        <v>22</v>
      </c>
      <c r="CM14" s="47">
        <f>CL14/CL19</f>
        <v>5.4455445544554455E-2</v>
      </c>
      <c r="CN14" s="52">
        <v>17</v>
      </c>
      <c r="CO14" s="47">
        <f>CN14/CN19</f>
        <v>4.632152588555858E-2</v>
      </c>
      <c r="CP14" s="52">
        <v>23</v>
      </c>
      <c r="CQ14" s="47">
        <f>CP14/CP19</f>
        <v>5.569007263922518E-2</v>
      </c>
      <c r="CR14" s="52">
        <v>28</v>
      </c>
      <c r="CS14" s="19">
        <f>CR14/CR19</f>
        <v>6.3926940639269403E-2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8"/>
        <v>0</v>
      </c>
      <c r="F15" s="9"/>
      <c r="G15" s="6">
        <f t="shared" ref="G15" si="108">F15/F$19</f>
        <v>0</v>
      </c>
      <c r="H15" s="9"/>
      <c r="I15" s="6">
        <f t="shared" ref="I15" si="109">H15/H$19</f>
        <v>0</v>
      </c>
      <c r="J15" s="9"/>
      <c r="K15" s="6">
        <f t="shared" ref="K15" si="110">J15/J$19</f>
        <v>0</v>
      </c>
      <c r="L15" s="9">
        <v>1</v>
      </c>
      <c r="M15" s="6">
        <f t="shared" si="0"/>
        <v>1.0416666666666666E-2</v>
      </c>
      <c r="N15" s="69"/>
      <c r="O15" s="6"/>
      <c r="P15" s="69"/>
      <c r="Q15" s="6"/>
      <c r="R15" s="69">
        <v>2</v>
      </c>
      <c r="S15" s="47">
        <f>R15/R19</f>
        <v>3.5714285714285712E-2</v>
      </c>
      <c r="T15" s="52">
        <v>3</v>
      </c>
      <c r="U15" s="47">
        <f>T15/T19</f>
        <v>5.0847457627118647E-2</v>
      </c>
      <c r="V15" s="52">
        <v>3</v>
      </c>
      <c r="W15" s="47">
        <f>V15/V19</f>
        <v>0.04</v>
      </c>
      <c r="X15" s="52">
        <v>5</v>
      </c>
      <c r="Y15" s="19">
        <f>X15/X19</f>
        <v>6.3291139240506333E-2</v>
      </c>
      <c r="Z15" s="32">
        <v>1</v>
      </c>
      <c r="AA15" s="6">
        <f t="shared" ref="AA15" si="111">Z15/Z$19</f>
        <v>7.2992700729927005E-3</v>
      </c>
      <c r="AB15" s="3">
        <v>2</v>
      </c>
      <c r="AC15" s="6">
        <f t="shared" ref="AC15" si="112">AB15/AB$19</f>
        <v>1.282051282051282E-2</v>
      </c>
      <c r="AD15" s="3">
        <v>1</v>
      </c>
      <c r="AE15" s="6">
        <f t="shared" ref="AE15" si="113">AD15/AD$19</f>
        <v>6.2111801242236021E-3</v>
      </c>
      <c r="AF15" s="3">
        <v>3</v>
      </c>
      <c r="AG15" s="6">
        <f t="shared" ref="AG15" si="114">AF15/AF$19</f>
        <v>1.9230769230769232E-2</v>
      </c>
      <c r="AH15" s="3">
        <v>2</v>
      </c>
      <c r="AI15" s="6">
        <f t="shared" ref="AI15" si="115">AH15/AH$19</f>
        <v>1.3422818791946308E-2</v>
      </c>
      <c r="AJ15" s="3">
        <v>2</v>
      </c>
      <c r="AK15" s="6">
        <f t="shared" si="3"/>
        <v>1.2269938650306749E-2</v>
      </c>
      <c r="AL15" s="69">
        <v>1</v>
      </c>
      <c r="AM15" s="6">
        <f t="shared" si="4"/>
        <v>7.7519379844961239E-3</v>
      </c>
      <c r="AN15" s="69">
        <v>3</v>
      </c>
      <c r="AO15" s="6">
        <f t="shared" si="5"/>
        <v>2.7027027027027029E-2</v>
      </c>
      <c r="AP15" s="69">
        <v>3</v>
      </c>
      <c r="AQ15" s="47">
        <f>AP15/AP19</f>
        <v>3.614457831325301E-2</v>
      </c>
      <c r="AR15" s="52">
        <v>7</v>
      </c>
      <c r="AS15" s="47">
        <f>AR15/AR19</f>
        <v>0.10294117647058823</v>
      </c>
      <c r="AT15" s="52">
        <v>7</v>
      </c>
      <c r="AU15" s="47">
        <f>AT15/AT19</f>
        <v>7.9545454545454544E-2</v>
      </c>
      <c r="AV15" s="52">
        <v>6</v>
      </c>
      <c r="AW15" s="19">
        <f>AV15/AV19</f>
        <v>6.3157894736842107E-2</v>
      </c>
      <c r="AX15" s="32">
        <v>1</v>
      </c>
      <c r="AY15" s="6">
        <f t="shared" ref="AY15" si="116">AX15/AX$19</f>
        <v>3.0487804878048782E-3</v>
      </c>
      <c r="AZ15" s="3">
        <v>1</v>
      </c>
      <c r="BA15" s="6">
        <f t="shared" ref="BA15" si="117">AZ15/AZ$19</f>
        <v>2.7472527472527475E-3</v>
      </c>
      <c r="BB15" s="3">
        <v>3</v>
      </c>
      <c r="BC15" s="6">
        <f t="shared" ref="BC15" si="118">BB15/BB$19</f>
        <v>7.8947368421052634E-3</v>
      </c>
      <c r="BD15" s="3">
        <v>4</v>
      </c>
      <c r="BE15" s="6">
        <f t="shared" ref="BE15" si="119">BD15/BD$19</f>
        <v>9.9750623441396506E-3</v>
      </c>
      <c r="BF15" s="3">
        <v>5</v>
      </c>
      <c r="BG15" s="6">
        <f t="shared" ref="BG15" si="120">BF15/BF$19</f>
        <v>1.2953367875647668E-2</v>
      </c>
      <c r="BH15" s="3">
        <v>10</v>
      </c>
      <c r="BI15" s="6">
        <f t="shared" si="6"/>
        <v>2.6385224274406333E-2</v>
      </c>
      <c r="BJ15" s="69">
        <v>10</v>
      </c>
      <c r="BK15" s="6">
        <f t="shared" si="7"/>
        <v>3.1347962382445138E-2</v>
      </c>
      <c r="BL15" s="69">
        <v>5</v>
      </c>
      <c r="BM15" s="6">
        <f t="shared" si="8"/>
        <v>1.7182130584192441E-2</v>
      </c>
      <c r="BN15" s="69">
        <v>6</v>
      </c>
      <c r="BO15" s="47">
        <f>BN15/BN19</f>
        <v>2.2641509433962263E-2</v>
      </c>
      <c r="BP15" s="52">
        <v>8</v>
      </c>
      <c r="BQ15" s="47">
        <f>BP15/BP19</f>
        <v>3.3333333333333333E-2</v>
      </c>
      <c r="BR15" s="52">
        <v>11</v>
      </c>
      <c r="BS15" s="47">
        <f>BR15/BR19</f>
        <v>4.3999999999999997E-2</v>
      </c>
      <c r="BT15" s="52">
        <v>12</v>
      </c>
      <c r="BU15" s="19">
        <f>BT15/BT19</f>
        <v>4.5454545454545456E-2</v>
      </c>
      <c r="BV15" s="32">
        <f t="shared" si="9"/>
        <v>2</v>
      </c>
      <c r="BW15" s="6">
        <f t="shared" ref="BW15" si="121">BV15/BV$19</f>
        <v>3.7593984962406013E-3</v>
      </c>
      <c r="BX15" s="3">
        <f t="shared" si="10"/>
        <v>3</v>
      </c>
      <c r="BY15" s="6">
        <f t="shared" ref="BY15" si="122">BX15/BX$19</f>
        <v>4.9916805324459234E-3</v>
      </c>
      <c r="BZ15" s="3">
        <f t="shared" si="11"/>
        <v>4</v>
      </c>
      <c r="CA15" s="6">
        <f t="shared" ref="CA15" si="123">BZ15/BZ$19</f>
        <v>6.4000000000000003E-3</v>
      </c>
      <c r="CB15" s="3">
        <f t="shared" si="12"/>
        <v>7</v>
      </c>
      <c r="CC15" s="6">
        <f t="shared" ref="CC15" si="124">CB15/CB$19</f>
        <v>1.0954616588419406E-2</v>
      </c>
      <c r="CD15" s="3">
        <f t="shared" si="13"/>
        <v>7</v>
      </c>
      <c r="CE15" s="6">
        <f t="shared" ref="CE15" si="125">CD15/CD$19</f>
        <v>1.1164274322169059E-2</v>
      </c>
      <c r="CF15" s="3">
        <f t="shared" si="14"/>
        <v>13</v>
      </c>
      <c r="CG15" s="6">
        <f t="shared" si="15"/>
        <v>2.037617554858934E-2</v>
      </c>
      <c r="CH15" s="69">
        <v>11</v>
      </c>
      <c r="CI15" s="6">
        <f t="shared" si="16"/>
        <v>2.1568627450980392E-2</v>
      </c>
      <c r="CJ15" s="69">
        <v>8</v>
      </c>
      <c r="CK15" s="6">
        <f t="shared" si="17"/>
        <v>1.7167381974248927E-2</v>
      </c>
      <c r="CL15" s="69">
        <v>11</v>
      </c>
      <c r="CM15" s="47">
        <f>CL15/CL19</f>
        <v>2.7227722772277228E-2</v>
      </c>
      <c r="CN15" s="52">
        <v>18</v>
      </c>
      <c r="CO15" s="47">
        <f>CN15/CN19</f>
        <v>4.9046321525885561E-2</v>
      </c>
      <c r="CP15" s="52">
        <v>21</v>
      </c>
      <c r="CQ15" s="47">
        <f>CP15/CP19</f>
        <v>5.0847457627118647E-2</v>
      </c>
      <c r="CR15" s="52">
        <v>23</v>
      </c>
      <c r="CS15" s="19">
        <f>CR15/CR19</f>
        <v>5.2511415525114152E-2</v>
      </c>
    </row>
    <row r="16" spans="1:97" ht="47.25" customHeight="1" x14ac:dyDescent="0.25">
      <c r="A16" s="28" t="s">
        <v>5</v>
      </c>
      <c r="B16" s="35">
        <v>1</v>
      </c>
      <c r="C16" s="6">
        <f t="shared" si="18"/>
        <v>1.4925373134328358E-2</v>
      </c>
      <c r="D16" s="9">
        <v>1</v>
      </c>
      <c r="E16" s="6">
        <f t="shared" si="18"/>
        <v>1.2345679012345678E-2</v>
      </c>
      <c r="F16" s="9">
        <v>1</v>
      </c>
      <c r="G16" s="6">
        <f t="shared" ref="G16" si="126">F16/F$19</f>
        <v>1.1904761904761904E-2</v>
      </c>
      <c r="H16" s="9">
        <v>1</v>
      </c>
      <c r="I16" s="6">
        <f t="shared" ref="I16" si="127">H16/H$19</f>
        <v>1.2195121951219513E-2</v>
      </c>
      <c r="J16" s="9">
        <v>1</v>
      </c>
      <c r="K16" s="6">
        <f t="shared" ref="K16" si="128">J16/J$19</f>
        <v>1.0869565217391304E-2</v>
      </c>
      <c r="L16" s="9">
        <v>1</v>
      </c>
      <c r="M16" s="6">
        <f t="shared" si="0"/>
        <v>1.0416666666666666E-2</v>
      </c>
      <c r="N16" s="69">
        <v>2</v>
      </c>
      <c r="O16" s="6">
        <f t="shared" si="1"/>
        <v>3.2258064516129031E-2</v>
      </c>
      <c r="P16" s="69">
        <v>2</v>
      </c>
      <c r="Q16" s="6">
        <f t="shared" si="2"/>
        <v>3.125E-2</v>
      </c>
      <c r="R16" s="69">
        <v>2</v>
      </c>
      <c r="S16" s="47">
        <f>R16/R19</f>
        <v>3.5714285714285712E-2</v>
      </c>
      <c r="T16" s="52">
        <v>2</v>
      </c>
      <c r="U16" s="47">
        <f>T16/T19</f>
        <v>3.3898305084745763E-2</v>
      </c>
      <c r="V16" s="52">
        <v>1</v>
      </c>
      <c r="W16" s="47">
        <f>V16/V19</f>
        <v>1.3333333333333334E-2</v>
      </c>
      <c r="X16" s="52">
        <v>1</v>
      </c>
      <c r="Y16" s="19">
        <f>X16/X19</f>
        <v>1.2658227848101266E-2</v>
      </c>
      <c r="Z16" s="32"/>
      <c r="AA16" s="6"/>
      <c r="AB16" s="3"/>
      <c r="AC16" s="6">
        <f t="shared" ref="AC16" si="129">AB16/AB$19</f>
        <v>0</v>
      </c>
      <c r="AD16" s="3">
        <v>3</v>
      </c>
      <c r="AE16" s="6">
        <f t="shared" ref="AE16" si="130">AD16/AD$19</f>
        <v>1.8633540372670808E-2</v>
      </c>
      <c r="AF16" s="3">
        <v>2</v>
      </c>
      <c r="AG16" s="6">
        <f t="shared" ref="AG16" si="131">AF16/AF$19</f>
        <v>1.282051282051282E-2</v>
      </c>
      <c r="AH16" s="3">
        <v>2</v>
      </c>
      <c r="AI16" s="6">
        <f t="shared" ref="AI16" si="132">AH16/AH$19</f>
        <v>1.3422818791946308E-2</v>
      </c>
      <c r="AJ16" s="3">
        <v>2</v>
      </c>
      <c r="AK16" s="6">
        <f t="shared" si="3"/>
        <v>1.2269938650306749E-2</v>
      </c>
      <c r="AL16" s="69">
        <v>2</v>
      </c>
      <c r="AM16" s="6">
        <f t="shared" si="4"/>
        <v>1.5503875968992248E-2</v>
      </c>
      <c r="AN16" s="69">
        <v>2</v>
      </c>
      <c r="AO16" s="6">
        <f t="shared" si="5"/>
        <v>1.8018018018018018E-2</v>
      </c>
      <c r="AP16" s="69">
        <v>1</v>
      </c>
      <c r="AQ16" s="47">
        <f>AP16/AP19</f>
        <v>1.2048192771084338E-2</v>
      </c>
      <c r="AR16" s="52">
        <v>1</v>
      </c>
      <c r="AS16" s="47">
        <f>AR16/AR19</f>
        <v>1.4705882352941176E-2</v>
      </c>
      <c r="AT16" s="52">
        <v>1</v>
      </c>
      <c r="AU16" s="47">
        <f>AT16/AT19</f>
        <v>1.1363636363636364E-2</v>
      </c>
      <c r="AV16" s="52"/>
      <c r="AW16" s="19"/>
      <c r="AX16" s="32">
        <v>2</v>
      </c>
      <c r="AY16" s="6">
        <f t="shared" ref="AY16" si="133">AX16/AX$19</f>
        <v>6.0975609756097563E-3</v>
      </c>
      <c r="AZ16" s="3">
        <v>1</v>
      </c>
      <c r="BA16" s="6">
        <f t="shared" ref="BA16" si="134">AZ16/AZ$19</f>
        <v>2.7472527472527475E-3</v>
      </c>
      <c r="BB16" s="3">
        <v>1</v>
      </c>
      <c r="BC16" s="6">
        <f t="shared" ref="BC16" si="135">BB16/BB$19</f>
        <v>2.631578947368421E-3</v>
      </c>
      <c r="BD16" s="3">
        <v>1</v>
      </c>
      <c r="BE16" s="6">
        <f t="shared" ref="BE16" si="136">BD16/BD$19</f>
        <v>2.4937655860349127E-3</v>
      </c>
      <c r="BF16" s="3">
        <v>1</v>
      </c>
      <c r="BG16" s="6">
        <f t="shared" ref="BG16" si="137">BF16/BF$19</f>
        <v>2.5906735751295338E-3</v>
      </c>
      <c r="BH16" s="3">
        <v>3</v>
      </c>
      <c r="BI16" s="6">
        <f t="shared" si="6"/>
        <v>7.9155672823219003E-3</v>
      </c>
      <c r="BJ16" s="69">
        <v>2</v>
      </c>
      <c r="BK16" s="6">
        <f t="shared" si="7"/>
        <v>6.269592476489028E-3</v>
      </c>
      <c r="BL16" s="69">
        <v>3</v>
      </c>
      <c r="BM16" s="6">
        <f t="shared" si="8"/>
        <v>1.0309278350515464E-2</v>
      </c>
      <c r="BN16" s="69">
        <v>1</v>
      </c>
      <c r="BO16" s="47">
        <f>BN16/BN19</f>
        <v>3.7735849056603774E-3</v>
      </c>
      <c r="BP16" s="52">
        <v>1</v>
      </c>
      <c r="BQ16" s="47">
        <f>BP16/BP19</f>
        <v>4.1666666666666666E-3</v>
      </c>
      <c r="BR16" s="52">
        <v>2</v>
      </c>
      <c r="BS16" s="47">
        <f>BR16/BR19</f>
        <v>8.0000000000000002E-3</v>
      </c>
      <c r="BT16" s="52">
        <v>2</v>
      </c>
      <c r="BU16" s="19">
        <f>BT16/BT19</f>
        <v>7.575757575757576E-3</v>
      </c>
      <c r="BV16" s="32">
        <f t="shared" si="9"/>
        <v>3</v>
      </c>
      <c r="BW16" s="6">
        <f t="shared" ref="BW16" si="138">BV16/BV$19</f>
        <v>5.6390977443609019E-3</v>
      </c>
      <c r="BX16" s="3">
        <f t="shared" si="10"/>
        <v>2</v>
      </c>
      <c r="BY16" s="6">
        <f t="shared" ref="BY16" si="139">BX16/BX$19</f>
        <v>3.3277870216306157E-3</v>
      </c>
      <c r="BZ16" s="3">
        <f t="shared" si="11"/>
        <v>5</v>
      </c>
      <c r="CA16" s="6">
        <f t="shared" ref="CA16" si="140">BZ16/BZ$19</f>
        <v>8.0000000000000002E-3</v>
      </c>
      <c r="CB16" s="3">
        <f t="shared" si="12"/>
        <v>4</v>
      </c>
      <c r="CC16" s="6">
        <f t="shared" ref="CC16" si="141">CB16/CB$19</f>
        <v>6.2597809076682318E-3</v>
      </c>
      <c r="CD16" s="3">
        <f t="shared" si="13"/>
        <v>4</v>
      </c>
      <c r="CE16" s="6">
        <f t="shared" ref="CE16" si="142">CD16/CD$19</f>
        <v>6.379585326953748E-3</v>
      </c>
      <c r="CF16" s="3">
        <f t="shared" si="14"/>
        <v>6</v>
      </c>
      <c r="CG16" s="6">
        <f t="shared" si="15"/>
        <v>9.4043887147335428E-3</v>
      </c>
      <c r="CH16" s="69">
        <v>6</v>
      </c>
      <c r="CI16" s="6">
        <f t="shared" si="16"/>
        <v>1.1764705882352941E-2</v>
      </c>
      <c r="CJ16" s="69">
        <v>7</v>
      </c>
      <c r="CK16" s="6">
        <f t="shared" si="17"/>
        <v>1.5021459227467811E-2</v>
      </c>
      <c r="CL16" s="69">
        <v>4</v>
      </c>
      <c r="CM16" s="47">
        <f>CL16/CL19</f>
        <v>9.9009900990099011E-3</v>
      </c>
      <c r="CN16" s="52">
        <v>4</v>
      </c>
      <c r="CO16" s="47">
        <f>CN16/CN19</f>
        <v>1.0899182561307902E-2</v>
      </c>
      <c r="CP16" s="52">
        <v>4</v>
      </c>
      <c r="CQ16" s="47">
        <f>CP16/CP19</f>
        <v>9.6852300242130755E-3</v>
      </c>
      <c r="CR16" s="52">
        <v>3</v>
      </c>
      <c r="CS16" s="19">
        <f>CR16/CR19</f>
        <v>6.8493150684931503E-3</v>
      </c>
    </row>
    <row r="17" spans="1:97" ht="47.25" customHeight="1" x14ac:dyDescent="0.25">
      <c r="A17" s="28" t="s">
        <v>6</v>
      </c>
      <c r="B17" s="35">
        <v>56</v>
      </c>
      <c r="C17" s="6">
        <f t="shared" si="18"/>
        <v>0.83582089552238803</v>
      </c>
      <c r="D17" s="9">
        <v>65</v>
      </c>
      <c r="E17" s="6">
        <f t="shared" si="18"/>
        <v>0.80246913580246915</v>
      </c>
      <c r="F17" s="9">
        <v>69</v>
      </c>
      <c r="G17" s="6">
        <f t="shared" ref="G17" si="143">F17/F$19</f>
        <v>0.8214285714285714</v>
      </c>
      <c r="H17" s="9">
        <v>69</v>
      </c>
      <c r="I17" s="6">
        <f t="shared" ref="I17" si="144">H17/H$19</f>
        <v>0.84146341463414631</v>
      </c>
      <c r="J17" s="9">
        <v>75</v>
      </c>
      <c r="K17" s="6">
        <f t="shared" ref="K17" si="145">J17/J$19</f>
        <v>0.81521739130434778</v>
      </c>
      <c r="L17" s="9">
        <v>75</v>
      </c>
      <c r="M17" s="6">
        <f t="shared" si="0"/>
        <v>0.78125</v>
      </c>
      <c r="N17" s="69">
        <v>46</v>
      </c>
      <c r="O17" s="6">
        <f t="shared" si="1"/>
        <v>0.74193548387096775</v>
      </c>
      <c r="P17" s="69">
        <v>48</v>
      </c>
      <c r="Q17" s="6">
        <f t="shared" si="2"/>
        <v>0.75</v>
      </c>
      <c r="R17" s="69">
        <v>43</v>
      </c>
      <c r="S17" s="47">
        <f>R17/R19</f>
        <v>0.7678571428571429</v>
      </c>
      <c r="T17" s="52">
        <v>47</v>
      </c>
      <c r="U17" s="47">
        <f>T17/T19</f>
        <v>0.79661016949152541</v>
      </c>
      <c r="V17" s="52">
        <v>58</v>
      </c>
      <c r="W17" s="47">
        <f>V17/V19</f>
        <v>0.77333333333333332</v>
      </c>
      <c r="X17" s="52">
        <v>61</v>
      </c>
      <c r="Y17" s="19">
        <f>X17/X19</f>
        <v>0.77215189873417722</v>
      </c>
      <c r="Z17" s="32">
        <v>117</v>
      </c>
      <c r="AA17" s="6">
        <f t="shared" ref="AA17" si="146">Z17/Z$19</f>
        <v>0.85401459854014594</v>
      </c>
      <c r="AB17" s="3">
        <v>121</v>
      </c>
      <c r="AC17" s="6">
        <f t="shared" ref="AC17" si="147">AB17/AB$19</f>
        <v>0.77564102564102566</v>
      </c>
      <c r="AD17" s="3">
        <v>124</v>
      </c>
      <c r="AE17" s="6">
        <f t="shared" ref="AE17" si="148">AD17/AD$19</f>
        <v>0.77018633540372672</v>
      </c>
      <c r="AF17" s="3">
        <v>123</v>
      </c>
      <c r="AG17" s="6">
        <f t="shared" ref="AG17" si="149">AF17/AF$19</f>
        <v>0.78846153846153844</v>
      </c>
      <c r="AH17" s="3">
        <v>122</v>
      </c>
      <c r="AI17" s="6">
        <f t="shared" ref="AI17" si="150">AH17/AH$19</f>
        <v>0.81879194630872487</v>
      </c>
      <c r="AJ17" s="3">
        <v>127</v>
      </c>
      <c r="AK17" s="6">
        <f t="shared" si="3"/>
        <v>0.77914110429447858</v>
      </c>
      <c r="AL17" s="69">
        <v>107</v>
      </c>
      <c r="AM17" s="6">
        <f t="shared" si="4"/>
        <v>0.8294573643410853</v>
      </c>
      <c r="AN17" s="69">
        <v>95</v>
      </c>
      <c r="AO17" s="6">
        <f t="shared" si="5"/>
        <v>0.85585585585585588</v>
      </c>
      <c r="AP17" s="69">
        <v>71</v>
      </c>
      <c r="AQ17" s="47">
        <f>AP17/AP19</f>
        <v>0.85542168674698793</v>
      </c>
      <c r="AR17" s="52">
        <v>52</v>
      </c>
      <c r="AS17" s="47">
        <f>AR17/AR19</f>
        <v>0.76470588235294112</v>
      </c>
      <c r="AT17" s="52">
        <v>69</v>
      </c>
      <c r="AU17" s="47">
        <f>AT17/AT19</f>
        <v>0.78409090909090906</v>
      </c>
      <c r="AV17" s="52">
        <v>71</v>
      </c>
      <c r="AW17" s="19">
        <f>AV17/AV19</f>
        <v>0.74736842105263157</v>
      </c>
      <c r="AX17" s="32">
        <v>283</v>
      </c>
      <c r="AY17" s="6">
        <f t="shared" ref="AY17" si="151">AX17/AX$19</f>
        <v>0.86280487804878048</v>
      </c>
      <c r="AZ17" s="3">
        <v>310</v>
      </c>
      <c r="BA17" s="6">
        <f t="shared" ref="BA17" si="152">AZ17/AZ$19</f>
        <v>0.85164835164835162</v>
      </c>
      <c r="BB17" s="3">
        <v>322</v>
      </c>
      <c r="BC17" s="6">
        <f t="shared" ref="BC17" si="153">BB17/BB$19</f>
        <v>0.84736842105263155</v>
      </c>
      <c r="BD17" s="3">
        <v>338</v>
      </c>
      <c r="BE17" s="6">
        <f t="shared" ref="BE17" si="154">BD17/BD$19</f>
        <v>0.84289276807980051</v>
      </c>
      <c r="BF17" s="3">
        <v>322</v>
      </c>
      <c r="BG17" s="6">
        <f t="shared" ref="BG17" si="155">BF17/BF$19</f>
        <v>0.83419689119170981</v>
      </c>
      <c r="BH17" s="3">
        <v>310</v>
      </c>
      <c r="BI17" s="6">
        <f t="shared" si="6"/>
        <v>0.81794195250659629</v>
      </c>
      <c r="BJ17" s="69">
        <v>254</v>
      </c>
      <c r="BK17" s="6">
        <f t="shared" si="7"/>
        <v>0.79623824451410663</v>
      </c>
      <c r="BL17" s="69">
        <v>238</v>
      </c>
      <c r="BM17" s="6">
        <f t="shared" si="8"/>
        <v>0.81786941580756012</v>
      </c>
      <c r="BN17" s="69">
        <v>217</v>
      </c>
      <c r="BO17" s="47">
        <f>BN17/BN19</f>
        <v>0.81886792452830193</v>
      </c>
      <c r="BP17" s="52">
        <v>195</v>
      </c>
      <c r="BQ17" s="47">
        <f>BP17/BP19</f>
        <v>0.8125</v>
      </c>
      <c r="BR17" s="52">
        <v>198</v>
      </c>
      <c r="BS17" s="47">
        <f>BR17/BR19</f>
        <v>0.79200000000000004</v>
      </c>
      <c r="BT17" s="52">
        <v>206</v>
      </c>
      <c r="BU17" s="19">
        <f>BT17/BT19</f>
        <v>0.78030303030303028</v>
      </c>
      <c r="BV17" s="32">
        <f t="shared" si="9"/>
        <v>456</v>
      </c>
      <c r="BW17" s="6">
        <f t="shared" ref="BW17" si="156">BV17/BV$19</f>
        <v>0.8571428571428571</v>
      </c>
      <c r="BX17" s="3">
        <f t="shared" si="10"/>
        <v>496</v>
      </c>
      <c r="BY17" s="6">
        <f t="shared" ref="BY17" si="157">BX17/BX$19</f>
        <v>0.82529118136439272</v>
      </c>
      <c r="BZ17" s="3">
        <f t="shared" si="11"/>
        <v>515</v>
      </c>
      <c r="CA17" s="6">
        <f t="shared" ref="CA17" si="158">BZ17/BZ$19</f>
        <v>0.82399999999999995</v>
      </c>
      <c r="CB17" s="3">
        <f t="shared" si="12"/>
        <v>530</v>
      </c>
      <c r="CC17" s="6">
        <f t="shared" ref="CC17" si="159">CB17/CB$19</f>
        <v>0.82942097026604067</v>
      </c>
      <c r="CD17" s="3">
        <f t="shared" si="13"/>
        <v>519</v>
      </c>
      <c r="CE17" s="6">
        <f t="shared" ref="CE17" si="160">CD17/CD$19</f>
        <v>0.82775119617224879</v>
      </c>
      <c r="CF17" s="3">
        <f t="shared" si="14"/>
        <v>512</v>
      </c>
      <c r="CG17" s="6">
        <f t="shared" si="15"/>
        <v>0.80250783699059558</v>
      </c>
      <c r="CH17" s="69">
        <v>407</v>
      </c>
      <c r="CI17" s="6">
        <f t="shared" si="16"/>
        <v>0.79803921568627456</v>
      </c>
      <c r="CJ17" s="69">
        <v>381</v>
      </c>
      <c r="CK17" s="6">
        <f t="shared" si="17"/>
        <v>0.81759656652360513</v>
      </c>
      <c r="CL17" s="69">
        <v>331</v>
      </c>
      <c r="CM17" s="47">
        <f>CL17/CL19</f>
        <v>0.81930693069306926</v>
      </c>
      <c r="CN17" s="52">
        <v>294</v>
      </c>
      <c r="CO17" s="47">
        <f>CN17/CN19</f>
        <v>0.80108991825613074</v>
      </c>
      <c r="CP17" s="52">
        <v>325</v>
      </c>
      <c r="CQ17" s="47">
        <f>CP17/CP19</f>
        <v>0.78692493946731235</v>
      </c>
      <c r="CR17" s="52">
        <v>338</v>
      </c>
      <c r="CS17" s="19">
        <f>CR17/CR19</f>
        <v>0.77168949771689499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8"/>
        <v>0</v>
      </c>
      <c r="F18" s="10"/>
      <c r="G18" s="7">
        <f t="shared" ref="G18" si="161">F18/F$19</f>
        <v>0</v>
      </c>
      <c r="H18" s="10"/>
      <c r="I18" s="7">
        <f t="shared" ref="I18" si="162">H18/H$19</f>
        <v>0</v>
      </c>
      <c r="J18" s="10"/>
      <c r="K18" s="7">
        <f t="shared" ref="K18" si="163">J18/J$19</f>
        <v>0</v>
      </c>
      <c r="L18" s="10"/>
      <c r="M18" s="7">
        <f t="shared" si="0"/>
        <v>0</v>
      </c>
      <c r="N18" s="68">
        <v>1</v>
      </c>
      <c r="O18" s="7">
        <f t="shared" si="1"/>
        <v>1.6129032258064516E-2</v>
      </c>
      <c r="P18" s="68">
        <v>1</v>
      </c>
      <c r="Q18" s="7">
        <f t="shared" si="2"/>
        <v>1.5625E-2</v>
      </c>
      <c r="R18" s="68"/>
      <c r="S18" s="46"/>
      <c r="T18" s="50"/>
      <c r="U18" s="72"/>
      <c r="V18" s="50"/>
      <c r="W18" s="72"/>
      <c r="X18" s="50"/>
      <c r="Y18" s="56"/>
      <c r="Z18" s="33">
        <v>1</v>
      </c>
      <c r="AA18" s="7">
        <f t="shared" ref="AA18" si="164">Z18/Z$19</f>
        <v>7.2992700729927005E-3</v>
      </c>
      <c r="AB18" s="4"/>
      <c r="AC18" s="7">
        <f t="shared" ref="AC18" si="165">AB18/AB$19</f>
        <v>0</v>
      </c>
      <c r="AD18" s="4">
        <v>1</v>
      </c>
      <c r="AE18" s="7">
        <f t="shared" ref="AE18" si="166">AD18/AD$19</f>
        <v>6.2111801242236021E-3</v>
      </c>
      <c r="AF18" s="4"/>
      <c r="AG18" s="7">
        <f t="shared" ref="AG18" si="167">AF18/AF$19</f>
        <v>0</v>
      </c>
      <c r="AH18" s="4">
        <v>1</v>
      </c>
      <c r="AI18" s="7">
        <f t="shared" ref="AI18" si="168">AH18/AH$19</f>
        <v>6.7114093959731542E-3</v>
      </c>
      <c r="AJ18" s="4">
        <v>1</v>
      </c>
      <c r="AK18" s="7">
        <f t="shared" si="3"/>
        <v>6.1349693251533744E-3</v>
      </c>
      <c r="AL18" s="68">
        <v>2</v>
      </c>
      <c r="AM18" s="7">
        <f t="shared" si="4"/>
        <v>1.5503875968992248E-2</v>
      </c>
      <c r="AN18" s="68">
        <v>1</v>
      </c>
      <c r="AO18" s="7">
        <f t="shared" si="5"/>
        <v>9.0090090090090089E-3</v>
      </c>
      <c r="AP18" s="68"/>
      <c r="AQ18" s="46"/>
      <c r="AR18" s="50"/>
      <c r="AS18" s="72"/>
      <c r="AT18" s="50">
        <v>2</v>
      </c>
      <c r="AU18" s="72">
        <f>AT18/AT19</f>
        <v>2.2727272727272728E-2</v>
      </c>
      <c r="AV18" s="50">
        <v>5</v>
      </c>
      <c r="AW18" s="56">
        <f>AV18/AV19</f>
        <v>5.2631578947368418E-2</v>
      </c>
      <c r="AX18" s="33"/>
      <c r="AY18" s="7"/>
      <c r="AZ18" s="4"/>
      <c r="BA18" s="7">
        <f t="shared" ref="BA18" si="169">AZ18/AZ$19</f>
        <v>0</v>
      </c>
      <c r="BB18" s="4"/>
      <c r="BC18" s="7">
        <f t="shared" ref="BC18" si="170">BB18/BB$19</f>
        <v>0</v>
      </c>
      <c r="BD18" s="4">
        <v>1</v>
      </c>
      <c r="BE18" s="7">
        <f t="shared" ref="BE18" si="171">BD18/BD$19</f>
        <v>2.4937655860349127E-3</v>
      </c>
      <c r="BF18" s="4">
        <v>7</v>
      </c>
      <c r="BG18" s="7">
        <f t="shared" ref="BG18" si="172">BF18/BF$19</f>
        <v>1.8134715025906734E-2</v>
      </c>
      <c r="BH18" s="4">
        <v>6</v>
      </c>
      <c r="BI18" s="7">
        <f t="shared" si="6"/>
        <v>1.5831134564643801E-2</v>
      </c>
      <c r="BJ18" s="68">
        <v>4</v>
      </c>
      <c r="BK18" s="7">
        <f t="shared" si="7"/>
        <v>1.2539184952978056E-2</v>
      </c>
      <c r="BL18" s="68">
        <v>3</v>
      </c>
      <c r="BM18" s="7">
        <f t="shared" si="8"/>
        <v>1.0309278350515464E-2</v>
      </c>
      <c r="BN18" s="68">
        <v>1</v>
      </c>
      <c r="BO18" s="46">
        <f>BN18/BN19</f>
        <v>3.7735849056603774E-3</v>
      </c>
      <c r="BP18" s="50">
        <v>1</v>
      </c>
      <c r="BQ18" s="72">
        <f>BP18/BP19</f>
        <v>4.1666666666666666E-3</v>
      </c>
      <c r="BR18" s="50">
        <v>1</v>
      </c>
      <c r="BS18" s="72">
        <f>BR18/BR19</f>
        <v>4.0000000000000001E-3</v>
      </c>
      <c r="BT18" s="50">
        <v>3</v>
      </c>
      <c r="BU18" s="56">
        <f>BT18/BT19</f>
        <v>1.1363636363636364E-2</v>
      </c>
      <c r="BV18" s="33">
        <f t="shared" si="9"/>
        <v>1</v>
      </c>
      <c r="BW18" s="7">
        <f t="shared" ref="BW18" si="173">BV18/BV$19</f>
        <v>1.8796992481203006E-3</v>
      </c>
      <c r="BX18" s="4">
        <f t="shared" si="10"/>
        <v>0</v>
      </c>
      <c r="BY18" s="7">
        <f t="shared" ref="BY18" si="174">BX18/BX$19</f>
        <v>0</v>
      </c>
      <c r="BZ18" s="4">
        <f t="shared" si="11"/>
        <v>1</v>
      </c>
      <c r="CA18" s="7">
        <f t="shared" ref="CA18" si="175">BZ18/BZ$19</f>
        <v>1.6000000000000001E-3</v>
      </c>
      <c r="CB18" s="4">
        <f t="shared" si="12"/>
        <v>1</v>
      </c>
      <c r="CC18" s="7">
        <f t="shared" ref="CC18" si="176">CB18/CB$19</f>
        <v>1.5649452269170579E-3</v>
      </c>
      <c r="CD18" s="4">
        <f t="shared" si="13"/>
        <v>8</v>
      </c>
      <c r="CE18" s="7">
        <f t="shared" ref="CE18" si="177">CD18/CD$19</f>
        <v>1.2759170653907496E-2</v>
      </c>
      <c r="CF18" s="4">
        <f t="shared" si="14"/>
        <v>7</v>
      </c>
      <c r="CG18" s="7">
        <f t="shared" si="15"/>
        <v>1.0971786833855799E-2</v>
      </c>
      <c r="CH18" s="68">
        <v>7</v>
      </c>
      <c r="CI18" s="7">
        <f t="shared" si="16"/>
        <v>1.3725490196078431E-2</v>
      </c>
      <c r="CJ18" s="68">
        <v>5</v>
      </c>
      <c r="CK18" s="7">
        <f t="shared" si="17"/>
        <v>1.0729613733905579E-2</v>
      </c>
      <c r="CL18" s="68">
        <v>1</v>
      </c>
      <c r="CM18" s="46">
        <f>CL18/CL19</f>
        <v>2.4752475247524753E-3</v>
      </c>
      <c r="CN18" s="50">
        <v>1</v>
      </c>
      <c r="CO18" s="72">
        <f>CN18/CN19</f>
        <v>2.7247956403269754E-3</v>
      </c>
      <c r="CP18" s="50">
        <v>3</v>
      </c>
      <c r="CQ18" s="72">
        <f>CP18/CP19</f>
        <v>7.2639225181598066E-3</v>
      </c>
      <c r="CR18" s="50">
        <v>8</v>
      </c>
      <c r="CS18" s="56">
        <f>CR18/CR19</f>
        <v>1.8264840182648401E-2</v>
      </c>
    </row>
    <row r="19" spans="1:97" ht="47.25" customHeight="1" thickTop="1" thickBot="1" x14ac:dyDescent="0.3">
      <c r="A19" s="31" t="s">
        <v>8</v>
      </c>
      <c r="B19" s="42">
        <f>SUM(B11:B18)</f>
        <v>67</v>
      </c>
      <c r="C19" s="43"/>
      <c r="D19" s="43">
        <f t="shared" ref="D19:CD19" si="178">SUM(D11:D18)</f>
        <v>81</v>
      </c>
      <c r="E19" s="43"/>
      <c r="F19" s="43">
        <f t="shared" si="178"/>
        <v>84</v>
      </c>
      <c r="G19" s="43"/>
      <c r="H19" s="43">
        <f t="shared" si="178"/>
        <v>82</v>
      </c>
      <c r="I19" s="43"/>
      <c r="J19" s="43">
        <f t="shared" si="178"/>
        <v>92</v>
      </c>
      <c r="K19" s="43"/>
      <c r="L19" s="43">
        <f>SUM(L11:L18)</f>
        <v>96</v>
      </c>
      <c r="M19" s="63"/>
      <c r="N19" s="48">
        <f>SUM(N11:N18)</f>
        <v>62</v>
      </c>
      <c r="O19" s="48"/>
      <c r="P19" s="48">
        <f>SUM(P11:P18)</f>
        <v>64</v>
      </c>
      <c r="Q19" s="48"/>
      <c r="R19" s="66">
        <f>SUM(R11:R18)</f>
        <v>56</v>
      </c>
      <c r="S19" s="43"/>
      <c r="T19" s="54">
        <f>SUM(T11:T18)</f>
        <v>59</v>
      </c>
      <c r="U19" s="77"/>
      <c r="V19" s="54">
        <f>SUM(V11:V18)</f>
        <v>75</v>
      </c>
      <c r="W19" s="77"/>
      <c r="X19" s="54">
        <f>SUM(X11:X18)</f>
        <v>79</v>
      </c>
      <c r="Y19" s="65"/>
      <c r="Z19" s="42">
        <f t="shared" si="178"/>
        <v>137</v>
      </c>
      <c r="AA19" s="43"/>
      <c r="AB19" s="43">
        <f t="shared" si="178"/>
        <v>156</v>
      </c>
      <c r="AC19" s="43"/>
      <c r="AD19" s="43">
        <f t="shared" si="178"/>
        <v>161</v>
      </c>
      <c r="AE19" s="43"/>
      <c r="AF19" s="43">
        <f t="shared" si="178"/>
        <v>156</v>
      </c>
      <c r="AG19" s="43"/>
      <c r="AH19" s="43">
        <f t="shared" si="178"/>
        <v>149</v>
      </c>
      <c r="AI19" s="43"/>
      <c r="AJ19" s="43">
        <f>SUM(AJ11:AJ18)</f>
        <v>163</v>
      </c>
      <c r="AK19" s="63"/>
      <c r="AL19" s="48">
        <f>SUM(AL11:AL18)</f>
        <v>129</v>
      </c>
      <c r="AM19" s="48"/>
      <c r="AN19" s="48">
        <f>SUM(AN11:AN18)</f>
        <v>111</v>
      </c>
      <c r="AO19" s="48"/>
      <c r="AP19" s="66">
        <f>SUM(AP11:AP18)</f>
        <v>83</v>
      </c>
      <c r="AQ19" s="43"/>
      <c r="AR19" s="54">
        <f>SUM(AR11:AR18)</f>
        <v>68</v>
      </c>
      <c r="AS19" s="77"/>
      <c r="AT19" s="54">
        <f>SUM(AT11:AT18)</f>
        <v>88</v>
      </c>
      <c r="AU19" s="77"/>
      <c r="AV19" s="54">
        <f>SUM(AV11:AV18)</f>
        <v>95</v>
      </c>
      <c r="AW19" s="65"/>
      <c r="AX19" s="42">
        <f t="shared" si="178"/>
        <v>328</v>
      </c>
      <c r="AY19" s="43"/>
      <c r="AZ19" s="43">
        <f t="shared" si="178"/>
        <v>364</v>
      </c>
      <c r="BA19" s="43"/>
      <c r="BB19" s="43">
        <f t="shared" si="178"/>
        <v>380</v>
      </c>
      <c r="BC19" s="43"/>
      <c r="BD19" s="43">
        <f t="shared" si="178"/>
        <v>401</v>
      </c>
      <c r="BE19" s="43"/>
      <c r="BF19" s="43">
        <f t="shared" si="178"/>
        <v>386</v>
      </c>
      <c r="BG19" s="43"/>
      <c r="BH19" s="43">
        <f>SUM(BH11:BH18)</f>
        <v>379</v>
      </c>
      <c r="BI19" s="63"/>
      <c r="BJ19" s="48">
        <f>SUM(BJ11:BJ18)</f>
        <v>319</v>
      </c>
      <c r="BK19" s="48"/>
      <c r="BL19" s="48">
        <f>SUM(BL11:BL18)</f>
        <v>291</v>
      </c>
      <c r="BM19" s="48"/>
      <c r="BN19" s="66">
        <f>SUM(BN11:BN18)</f>
        <v>265</v>
      </c>
      <c r="BO19" s="43"/>
      <c r="BP19" s="54">
        <f>SUM(BP11:BP18)</f>
        <v>240</v>
      </c>
      <c r="BQ19" s="77"/>
      <c r="BR19" s="54">
        <f>SUM(BR11:BR18)</f>
        <v>250</v>
      </c>
      <c r="BS19" s="77"/>
      <c r="BT19" s="54">
        <f>SUM(BT11:BT18)</f>
        <v>264</v>
      </c>
      <c r="BU19" s="65"/>
      <c r="BV19" s="42">
        <f t="shared" si="178"/>
        <v>532</v>
      </c>
      <c r="BW19" s="43"/>
      <c r="BX19" s="43">
        <f t="shared" si="178"/>
        <v>601</v>
      </c>
      <c r="BY19" s="43"/>
      <c r="BZ19" s="43">
        <f t="shared" si="178"/>
        <v>625</v>
      </c>
      <c r="CA19" s="43"/>
      <c r="CB19" s="43">
        <f t="shared" si="178"/>
        <v>639</v>
      </c>
      <c r="CC19" s="43"/>
      <c r="CD19" s="43">
        <f t="shared" si="178"/>
        <v>627</v>
      </c>
      <c r="CE19" s="43"/>
      <c r="CF19" s="43">
        <f t="shared" ref="CF19" si="179">SUM(CF11:CF18)</f>
        <v>638</v>
      </c>
      <c r="CG19" s="63"/>
      <c r="CH19" s="48">
        <f>SUM(CH11:CH18)</f>
        <v>510</v>
      </c>
      <c r="CI19" s="48"/>
      <c r="CJ19" s="48">
        <f>SUM(CJ11:CJ18)</f>
        <v>466</v>
      </c>
      <c r="CK19" s="48"/>
      <c r="CL19" s="66">
        <f>SUM(CL11:CL18)</f>
        <v>404</v>
      </c>
      <c r="CM19" s="43"/>
      <c r="CN19" s="54">
        <f>SUM(CN11:CN18)</f>
        <v>367</v>
      </c>
      <c r="CO19" s="77"/>
      <c r="CP19" s="54">
        <f>SUM(CP11:CP18)</f>
        <v>413</v>
      </c>
      <c r="CQ19" s="77"/>
      <c r="CR19" s="54">
        <f>SUM(CR11:CR18)</f>
        <v>438</v>
      </c>
      <c r="CS19" s="65"/>
    </row>
  </sheetData>
  <mergeCells count="55"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P8:BQ8"/>
    <mergeCell ref="CN8:CO8"/>
    <mergeCell ref="V8:W8"/>
    <mergeCell ref="AT8:AU8"/>
    <mergeCell ref="BR8:BS8"/>
    <mergeCell ref="CP8:CQ8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D8:AE8"/>
    <mergeCell ref="AB8:AC8"/>
    <mergeCell ref="BT8:BU8"/>
    <mergeCell ref="BL8:BM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  <mergeCell ref="BZ8:CA8"/>
    <mergeCell ref="BV7:CS7"/>
    <mergeCell ref="CD8:CE8"/>
    <mergeCell ref="A6:CS6"/>
    <mergeCell ref="N8:O8"/>
    <mergeCell ref="P8:Q8"/>
    <mergeCell ref="AL8:AM8"/>
    <mergeCell ref="AN8:AO8"/>
    <mergeCell ref="BJ8:BK8"/>
    <mergeCell ref="T8:U8"/>
    <mergeCell ref="AR8:AS8"/>
  </mergeCells>
  <printOptions horizontalCentered="1"/>
  <pageMargins left="0.7" right="0.7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26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9</v>
      </c>
      <c r="C9" s="8">
        <f>B9/B$19</f>
        <v>0.5625</v>
      </c>
      <c r="D9" s="11">
        <v>12</v>
      </c>
      <c r="E9" s="8">
        <f>D9/D$19</f>
        <v>0.63157894736842102</v>
      </c>
      <c r="F9" s="11">
        <v>12</v>
      </c>
      <c r="G9" s="8">
        <f>F9/F$19</f>
        <v>0.63157894736842102</v>
      </c>
      <c r="H9" s="11">
        <v>13</v>
      </c>
      <c r="I9" s="8">
        <f>H9/H$19</f>
        <v>0.65</v>
      </c>
      <c r="J9" s="11">
        <v>9</v>
      </c>
      <c r="K9" s="8">
        <f>J9/J$19</f>
        <v>0.6</v>
      </c>
      <c r="L9" s="11">
        <v>9</v>
      </c>
      <c r="M9" s="8">
        <f t="shared" ref="M9:M18" si="0">L9/L$19</f>
        <v>0.5625</v>
      </c>
      <c r="N9" s="67">
        <v>10</v>
      </c>
      <c r="O9" s="8">
        <f t="shared" ref="O9:O18" si="1">N9/N$19</f>
        <v>0.52631578947368418</v>
      </c>
      <c r="P9" s="67">
        <v>10</v>
      </c>
      <c r="Q9" s="8">
        <f t="shared" ref="Q9:Q18" si="2">P9/P$19</f>
        <v>0.52631578947368418</v>
      </c>
      <c r="R9" s="67">
        <v>12</v>
      </c>
      <c r="S9" s="45">
        <f>R9/R19</f>
        <v>0.5</v>
      </c>
      <c r="T9" s="49">
        <v>13</v>
      </c>
      <c r="U9" s="73">
        <f>T9/T19</f>
        <v>0.59090909090909094</v>
      </c>
      <c r="V9" s="49">
        <v>14</v>
      </c>
      <c r="W9" s="73">
        <f>V9/V19</f>
        <v>0.56000000000000005</v>
      </c>
      <c r="X9" s="49">
        <v>14</v>
      </c>
      <c r="Y9" s="55">
        <f>X9/X19</f>
        <v>0.56000000000000005</v>
      </c>
      <c r="Z9" s="34">
        <v>14</v>
      </c>
      <c r="AA9" s="8">
        <f>Z9/Z$19</f>
        <v>0.4375</v>
      </c>
      <c r="AB9" s="5">
        <v>20</v>
      </c>
      <c r="AC9" s="8">
        <f>AB9/AB$19</f>
        <v>0.5</v>
      </c>
      <c r="AD9" s="5">
        <v>21</v>
      </c>
      <c r="AE9" s="8">
        <f>AD9/AD$19</f>
        <v>0.47727272727272729</v>
      </c>
      <c r="AF9" s="5">
        <v>21</v>
      </c>
      <c r="AG9" s="8">
        <f>AF9/AF$19</f>
        <v>0.47727272727272729</v>
      </c>
      <c r="AH9" s="5">
        <v>23</v>
      </c>
      <c r="AI9" s="8">
        <f>AH9/AH$19</f>
        <v>0.45098039215686275</v>
      </c>
      <c r="AJ9" s="5">
        <v>22</v>
      </c>
      <c r="AK9" s="8">
        <f t="shared" ref="AK9:AK18" si="3">AJ9/AJ$19</f>
        <v>0.42307692307692307</v>
      </c>
      <c r="AL9" s="67">
        <v>25</v>
      </c>
      <c r="AM9" s="8">
        <f t="shared" ref="AM9:AM18" si="4">AL9/AL$19</f>
        <v>0.43103448275862066</v>
      </c>
      <c r="AN9" s="67">
        <v>28</v>
      </c>
      <c r="AO9" s="8">
        <f t="shared" ref="AO9:AO18" si="5">AN9/AN$19</f>
        <v>0.44444444444444442</v>
      </c>
      <c r="AP9" s="67">
        <v>26</v>
      </c>
      <c r="AQ9" s="45">
        <f>AP9/AP19</f>
        <v>0.43333333333333335</v>
      </c>
      <c r="AR9" s="49">
        <v>24</v>
      </c>
      <c r="AS9" s="73">
        <f>AR9/AR19</f>
        <v>0.375</v>
      </c>
      <c r="AT9" s="49">
        <v>21</v>
      </c>
      <c r="AU9" s="73">
        <f>AT9/AT19</f>
        <v>0.30882352941176472</v>
      </c>
      <c r="AV9" s="49">
        <v>22</v>
      </c>
      <c r="AW9" s="55">
        <f>AV9/AV19</f>
        <v>0.30136986301369861</v>
      </c>
      <c r="AX9" s="34">
        <v>9</v>
      </c>
      <c r="AY9" s="8">
        <f>AX9/AX$19</f>
        <v>0.42857142857142855</v>
      </c>
      <c r="AZ9" s="5">
        <v>11</v>
      </c>
      <c r="BA9" s="8">
        <f>AZ9/AZ$19</f>
        <v>0.44</v>
      </c>
      <c r="BB9" s="5">
        <v>12</v>
      </c>
      <c r="BC9" s="8">
        <f>BB9/BB$19</f>
        <v>0.44444444444444442</v>
      </c>
      <c r="BD9" s="5">
        <v>11</v>
      </c>
      <c r="BE9" s="8">
        <f>BD9/BD$19</f>
        <v>0.39285714285714285</v>
      </c>
      <c r="BF9" s="5">
        <v>11</v>
      </c>
      <c r="BG9" s="8">
        <f>BF9/BF$19</f>
        <v>0.44</v>
      </c>
      <c r="BH9" s="5">
        <v>12</v>
      </c>
      <c r="BI9" s="8">
        <f t="shared" ref="BI9:BI18" si="6">BH9/BH$19</f>
        <v>0.5</v>
      </c>
      <c r="BJ9" s="67">
        <v>10</v>
      </c>
      <c r="BK9" s="8">
        <f t="shared" ref="BK9:BK17" si="7">BJ9/BJ$19</f>
        <v>0.38461538461538464</v>
      </c>
      <c r="BL9" s="67">
        <v>9</v>
      </c>
      <c r="BM9" s="8">
        <f t="shared" ref="BM9:BM17" si="8">BL9/BL$19</f>
        <v>0.39130434782608697</v>
      </c>
      <c r="BN9" s="67">
        <v>5</v>
      </c>
      <c r="BO9" s="45">
        <f>BN9/BN19</f>
        <v>0.25</v>
      </c>
      <c r="BP9" s="49">
        <v>6</v>
      </c>
      <c r="BQ9" s="73">
        <f>BP9/BP19</f>
        <v>0.35294117647058826</v>
      </c>
      <c r="BR9" s="49">
        <v>6</v>
      </c>
      <c r="BS9" s="73">
        <f>BR9/BR19</f>
        <v>0.42857142857142855</v>
      </c>
      <c r="BT9" s="49">
        <v>6</v>
      </c>
      <c r="BU9" s="55">
        <f>BT9/BT19</f>
        <v>0.4</v>
      </c>
      <c r="BV9" s="34">
        <f t="shared" ref="BV9:BV18" si="9">B9+Z9+AX9</f>
        <v>32</v>
      </c>
      <c r="BW9" s="8">
        <f>BV9/BV$19</f>
        <v>0.46376811594202899</v>
      </c>
      <c r="BX9" s="5">
        <f t="shared" ref="BX9:BX18" si="10">D9+AB9+AZ9</f>
        <v>43</v>
      </c>
      <c r="BY9" s="8">
        <f>BX9/BX$19</f>
        <v>0.51190476190476186</v>
      </c>
      <c r="BZ9" s="5">
        <f t="shared" ref="BZ9:BZ18" si="11">F9+AD9+BB9</f>
        <v>45</v>
      </c>
      <c r="CA9" s="8">
        <f>BZ9/BZ$19</f>
        <v>0.5</v>
      </c>
      <c r="CB9" s="5">
        <f t="shared" ref="CB9:CB18" si="12">H9+AF9+BD9</f>
        <v>45</v>
      </c>
      <c r="CC9" s="8">
        <f>CB9/CB$19</f>
        <v>0.4891304347826087</v>
      </c>
      <c r="CD9" s="5">
        <f t="shared" ref="CD9:CD18" si="13">J9+AH9+BF9</f>
        <v>43</v>
      </c>
      <c r="CE9" s="8">
        <f>CD9/CD$19</f>
        <v>0.47252747252747251</v>
      </c>
      <c r="CF9" s="5">
        <f t="shared" ref="CF9:CF18" si="14">L9+AJ9+BH9</f>
        <v>43</v>
      </c>
      <c r="CG9" s="8">
        <f t="shared" ref="CG9:CG18" si="15">CF9/CF$19</f>
        <v>0.46739130434782611</v>
      </c>
      <c r="CH9" s="67">
        <v>45</v>
      </c>
      <c r="CI9" s="8">
        <f t="shared" ref="CI9:CI18" si="16">CH9/CH$19</f>
        <v>0.43689320388349512</v>
      </c>
      <c r="CJ9" s="67">
        <v>47</v>
      </c>
      <c r="CK9" s="8">
        <f t="shared" ref="CK9:CK18" si="17">CJ9/CJ$19</f>
        <v>0.44761904761904764</v>
      </c>
      <c r="CL9" s="67">
        <v>43</v>
      </c>
      <c r="CM9" s="45">
        <f>CL9/CL19</f>
        <v>0.41346153846153844</v>
      </c>
      <c r="CN9" s="49">
        <v>43</v>
      </c>
      <c r="CO9" s="73">
        <f>CN9/CN19</f>
        <v>0.41747572815533979</v>
      </c>
      <c r="CP9" s="49">
        <v>41</v>
      </c>
      <c r="CQ9" s="73">
        <f>CP9/CP19</f>
        <v>0.38317757009345793</v>
      </c>
      <c r="CR9" s="49">
        <v>42</v>
      </c>
      <c r="CS9" s="55">
        <f>CR9/CR19</f>
        <v>0.37168141592920356</v>
      </c>
    </row>
    <row r="10" spans="1:97" ht="47.25" customHeight="1" thickBot="1" x14ac:dyDescent="0.3">
      <c r="A10" s="29" t="s">
        <v>10</v>
      </c>
      <c r="B10" s="36">
        <v>7</v>
      </c>
      <c r="C10" s="7">
        <f t="shared" ref="C10:E18" si="18">B10/B$19</f>
        <v>0.4375</v>
      </c>
      <c r="D10" s="10">
        <v>7</v>
      </c>
      <c r="E10" s="7">
        <f t="shared" si="18"/>
        <v>0.36842105263157893</v>
      </c>
      <c r="F10" s="10">
        <v>7</v>
      </c>
      <c r="G10" s="7">
        <f t="shared" ref="G10" si="19">F10/F$19</f>
        <v>0.36842105263157893</v>
      </c>
      <c r="H10" s="10">
        <v>7</v>
      </c>
      <c r="I10" s="7">
        <f t="shared" ref="I10" si="20">H10/H$19</f>
        <v>0.35</v>
      </c>
      <c r="J10" s="10">
        <v>6</v>
      </c>
      <c r="K10" s="7">
        <f t="shared" ref="K10" si="21">J10/J$19</f>
        <v>0.4</v>
      </c>
      <c r="L10" s="10">
        <v>7</v>
      </c>
      <c r="M10" s="7">
        <f t="shared" si="0"/>
        <v>0.4375</v>
      </c>
      <c r="N10" s="68">
        <v>9</v>
      </c>
      <c r="O10" s="7">
        <f t="shared" si="1"/>
        <v>0.47368421052631576</v>
      </c>
      <c r="P10" s="68">
        <v>9</v>
      </c>
      <c r="Q10" s="7">
        <f t="shared" si="2"/>
        <v>0.47368421052631576</v>
      </c>
      <c r="R10" s="68">
        <v>12</v>
      </c>
      <c r="S10" s="46">
        <f>R10/R19</f>
        <v>0.5</v>
      </c>
      <c r="T10" s="50">
        <v>9</v>
      </c>
      <c r="U10" s="72">
        <f>T10/T19</f>
        <v>0.40909090909090912</v>
      </c>
      <c r="V10" s="50">
        <v>11</v>
      </c>
      <c r="W10" s="72">
        <f>V10/V19</f>
        <v>0.44</v>
      </c>
      <c r="X10" s="50">
        <v>11</v>
      </c>
      <c r="Y10" s="56">
        <f>X10/X19</f>
        <v>0.44</v>
      </c>
      <c r="Z10" s="33">
        <v>18</v>
      </c>
      <c r="AA10" s="7">
        <f t="shared" ref="AA10" si="22">Z10/Z$19</f>
        <v>0.5625</v>
      </c>
      <c r="AB10" s="4">
        <v>20</v>
      </c>
      <c r="AC10" s="7">
        <f t="shared" ref="AC10" si="23">AB10/AB$19</f>
        <v>0.5</v>
      </c>
      <c r="AD10" s="4">
        <v>23</v>
      </c>
      <c r="AE10" s="7">
        <f t="shared" ref="AE10" si="24">AD10/AD$19</f>
        <v>0.52272727272727271</v>
      </c>
      <c r="AF10" s="4">
        <v>23</v>
      </c>
      <c r="AG10" s="7">
        <f t="shared" ref="AG10" si="25">AF10/AF$19</f>
        <v>0.52272727272727271</v>
      </c>
      <c r="AH10" s="4">
        <v>28</v>
      </c>
      <c r="AI10" s="7">
        <f t="shared" ref="AI10" si="26">AH10/AH$19</f>
        <v>0.5490196078431373</v>
      </c>
      <c r="AJ10" s="4">
        <v>30</v>
      </c>
      <c r="AK10" s="7">
        <f t="shared" si="3"/>
        <v>0.57692307692307687</v>
      </c>
      <c r="AL10" s="68">
        <v>33</v>
      </c>
      <c r="AM10" s="7">
        <f t="shared" si="4"/>
        <v>0.56896551724137934</v>
      </c>
      <c r="AN10" s="68">
        <v>35</v>
      </c>
      <c r="AO10" s="7">
        <f t="shared" si="5"/>
        <v>0.55555555555555558</v>
      </c>
      <c r="AP10" s="68">
        <v>34</v>
      </c>
      <c r="AQ10" s="46">
        <f>AP10/AP19</f>
        <v>0.56666666666666665</v>
      </c>
      <c r="AR10" s="50">
        <v>40</v>
      </c>
      <c r="AS10" s="72">
        <f>AR10/AR19</f>
        <v>0.625</v>
      </c>
      <c r="AT10" s="50">
        <v>47</v>
      </c>
      <c r="AU10" s="72">
        <f>AT10/AT19</f>
        <v>0.69117647058823528</v>
      </c>
      <c r="AV10" s="50">
        <v>51</v>
      </c>
      <c r="AW10" s="56">
        <f>AV10/AV19</f>
        <v>0.69863013698630139</v>
      </c>
      <c r="AX10" s="33">
        <v>12</v>
      </c>
      <c r="AY10" s="7">
        <f t="shared" ref="AY10" si="27">AX10/AX$19</f>
        <v>0.5714285714285714</v>
      </c>
      <c r="AZ10" s="4">
        <v>14</v>
      </c>
      <c r="BA10" s="7">
        <f t="shared" ref="BA10" si="28">AZ10/AZ$19</f>
        <v>0.56000000000000005</v>
      </c>
      <c r="BB10" s="4">
        <v>15</v>
      </c>
      <c r="BC10" s="7">
        <f t="shared" ref="BC10" si="29">BB10/BB$19</f>
        <v>0.55555555555555558</v>
      </c>
      <c r="BD10" s="4">
        <v>17</v>
      </c>
      <c r="BE10" s="7">
        <f t="shared" ref="BE10" si="30">BD10/BD$19</f>
        <v>0.6071428571428571</v>
      </c>
      <c r="BF10" s="4">
        <v>14</v>
      </c>
      <c r="BG10" s="7">
        <f t="shared" ref="BG10" si="31">BF10/BF$19</f>
        <v>0.56000000000000005</v>
      </c>
      <c r="BH10" s="4">
        <v>12</v>
      </c>
      <c r="BI10" s="7">
        <f t="shared" si="6"/>
        <v>0.5</v>
      </c>
      <c r="BJ10" s="68">
        <v>16</v>
      </c>
      <c r="BK10" s="7">
        <f t="shared" si="7"/>
        <v>0.61538461538461542</v>
      </c>
      <c r="BL10" s="68">
        <v>14</v>
      </c>
      <c r="BM10" s="7">
        <f t="shared" si="8"/>
        <v>0.60869565217391308</v>
      </c>
      <c r="BN10" s="68">
        <v>15</v>
      </c>
      <c r="BO10" s="46">
        <f>BN10/BN19</f>
        <v>0.75</v>
      </c>
      <c r="BP10" s="50">
        <v>11</v>
      </c>
      <c r="BQ10" s="72">
        <f>BP10/BP19</f>
        <v>0.6470588235294118</v>
      </c>
      <c r="BR10" s="50">
        <v>8</v>
      </c>
      <c r="BS10" s="72">
        <f>BR10/BR19</f>
        <v>0.5714285714285714</v>
      </c>
      <c r="BT10" s="50">
        <v>9</v>
      </c>
      <c r="BU10" s="56">
        <f>BT10/BT19</f>
        <v>0.6</v>
      </c>
      <c r="BV10" s="33">
        <f t="shared" si="9"/>
        <v>37</v>
      </c>
      <c r="BW10" s="7">
        <f t="shared" ref="BW10" si="32">BV10/BV$19</f>
        <v>0.53623188405797106</v>
      </c>
      <c r="BX10" s="4">
        <f t="shared" si="10"/>
        <v>41</v>
      </c>
      <c r="BY10" s="7">
        <f t="shared" ref="BY10" si="33">BX10/BX$19</f>
        <v>0.48809523809523808</v>
      </c>
      <c r="BZ10" s="4">
        <f t="shared" si="11"/>
        <v>45</v>
      </c>
      <c r="CA10" s="7">
        <f t="shared" ref="CA10" si="34">BZ10/BZ$19</f>
        <v>0.5</v>
      </c>
      <c r="CB10" s="4">
        <f t="shared" si="12"/>
        <v>47</v>
      </c>
      <c r="CC10" s="7">
        <f t="shared" ref="CC10" si="35">CB10/CB$19</f>
        <v>0.51086956521739135</v>
      </c>
      <c r="CD10" s="4">
        <f t="shared" si="13"/>
        <v>48</v>
      </c>
      <c r="CE10" s="7">
        <f t="shared" ref="CE10" si="36">CD10/CD$19</f>
        <v>0.52747252747252749</v>
      </c>
      <c r="CF10" s="4">
        <f t="shared" si="14"/>
        <v>49</v>
      </c>
      <c r="CG10" s="7">
        <f t="shared" si="15"/>
        <v>0.53260869565217395</v>
      </c>
      <c r="CH10" s="68">
        <v>58</v>
      </c>
      <c r="CI10" s="7">
        <f t="shared" si="16"/>
        <v>0.56310679611650483</v>
      </c>
      <c r="CJ10" s="68">
        <v>58</v>
      </c>
      <c r="CK10" s="7">
        <f t="shared" si="17"/>
        <v>0.55238095238095242</v>
      </c>
      <c r="CL10" s="68">
        <v>61</v>
      </c>
      <c r="CM10" s="46">
        <f>CL10/CL19</f>
        <v>0.58653846153846156</v>
      </c>
      <c r="CN10" s="50">
        <v>60</v>
      </c>
      <c r="CO10" s="72">
        <f>CN10/CN19</f>
        <v>0.58252427184466016</v>
      </c>
      <c r="CP10" s="50">
        <v>66</v>
      </c>
      <c r="CQ10" s="72">
        <f>CP10/CP19</f>
        <v>0.61682242990654201</v>
      </c>
      <c r="CR10" s="50">
        <v>71</v>
      </c>
      <c r="CS10" s="56">
        <f>CR10/CR19</f>
        <v>0.62831858407079644</v>
      </c>
    </row>
    <row r="11" spans="1:97" ht="47.25" customHeight="1" thickTop="1" x14ac:dyDescent="0.25">
      <c r="A11" s="30" t="s">
        <v>0</v>
      </c>
      <c r="B11" s="37"/>
      <c r="C11" s="8"/>
      <c r="D11" s="11"/>
      <c r="E11" s="8">
        <f t="shared" si="18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/>
      <c r="M11" s="8">
        <f t="shared" si="0"/>
        <v>0</v>
      </c>
      <c r="N11" s="67"/>
      <c r="O11" s="8"/>
      <c r="P11" s="67"/>
      <c r="Q11" s="8"/>
      <c r="R11" s="67"/>
      <c r="S11" s="45"/>
      <c r="T11" s="51"/>
      <c r="U11" s="74"/>
      <c r="V11" s="51"/>
      <c r="W11" s="74"/>
      <c r="X11" s="51"/>
      <c r="Y11" s="57"/>
      <c r="Z11" s="34"/>
      <c r="AA11" s="8"/>
      <c r="AB11" s="5"/>
      <c r="AC11" s="8">
        <f t="shared" ref="AC11" si="40">AB11/AB$19</f>
        <v>0</v>
      </c>
      <c r="AD11" s="5">
        <v>1</v>
      </c>
      <c r="AE11" s="8">
        <f t="shared" ref="AE11" si="41">AD11/AD$19</f>
        <v>2.2727272727272728E-2</v>
      </c>
      <c r="AF11" s="5">
        <v>1</v>
      </c>
      <c r="AG11" s="8">
        <f t="shared" ref="AG11" si="42">AF11/AF$19</f>
        <v>2.2727272727272728E-2</v>
      </c>
      <c r="AH11" s="5">
        <v>1</v>
      </c>
      <c r="AI11" s="8">
        <f t="shared" ref="AI11" si="43">AH11/AH$19</f>
        <v>1.9607843137254902E-2</v>
      </c>
      <c r="AJ11" s="5">
        <v>1</v>
      </c>
      <c r="AK11" s="8">
        <f t="shared" si="3"/>
        <v>1.9230769230769232E-2</v>
      </c>
      <c r="AL11" s="67">
        <v>1</v>
      </c>
      <c r="AM11" s="8">
        <f t="shared" si="4"/>
        <v>1.7241379310344827E-2</v>
      </c>
      <c r="AN11" s="67">
        <v>1</v>
      </c>
      <c r="AO11" s="8">
        <f t="shared" si="5"/>
        <v>1.5873015873015872E-2</v>
      </c>
      <c r="AP11" s="67"/>
      <c r="AQ11" s="45"/>
      <c r="AR11" s="51"/>
      <c r="AS11" s="74"/>
      <c r="AT11" s="51">
        <v>1</v>
      </c>
      <c r="AU11" s="74">
        <f>AT11/AT19</f>
        <v>1.4705882352941176E-2</v>
      </c>
      <c r="AV11" s="51">
        <v>1</v>
      </c>
      <c r="AW11" s="57">
        <f>AV11/AV19</f>
        <v>1.3698630136986301E-2</v>
      </c>
      <c r="AX11" s="34"/>
      <c r="AY11" s="8"/>
      <c r="AZ11" s="5">
        <v>1</v>
      </c>
      <c r="BA11" s="8">
        <f t="shared" ref="BA11" si="44">AZ11/AZ$19</f>
        <v>0.04</v>
      </c>
      <c r="BB11" s="5">
        <v>1</v>
      </c>
      <c r="BC11" s="8">
        <f t="shared" ref="BC11" si="45">BB11/BB$19</f>
        <v>3.7037037037037035E-2</v>
      </c>
      <c r="BD11" s="5">
        <v>1</v>
      </c>
      <c r="BE11" s="8">
        <f t="shared" ref="BE11" si="46">BD11/BD$19</f>
        <v>3.5714285714285712E-2</v>
      </c>
      <c r="BF11" s="5">
        <v>1</v>
      </c>
      <c r="BG11" s="8">
        <f t="shared" ref="BG11" si="47">BF11/BF$19</f>
        <v>0.04</v>
      </c>
      <c r="BH11" s="5"/>
      <c r="BI11" s="8">
        <f t="shared" si="6"/>
        <v>0</v>
      </c>
      <c r="BJ11" s="67"/>
      <c r="BK11" s="8"/>
      <c r="BL11" s="67"/>
      <c r="BM11" s="8"/>
      <c r="BN11" s="67">
        <v>1</v>
      </c>
      <c r="BO11" s="45">
        <f>BN11/BN19</f>
        <v>0.05</v>
      </c>
      <c r="BP11" s="51"/>
      <c r="BQ11" s="74"/>
      <c r="BR11" s="51">
        <v>1</v>
      </c>
      <c r="BS11" s="74">
        <f>BR11/BR19</f>
        <v>7.1428571428571425E-2</v>
      </c>
      <c r="BT11" s="51">
        <v>1</v>
      </c>
      <c r="BU11" s="57">
        <f>BT11/BT19</f>
        <v>6.6666666666666666E-2</v>
      </c>
      <c r="BV11" s="34"/>
      <c r="BW11" s="8"/>
      <c r="BX11" s="5">
        <f t="shared" si="10"/>
        <v>1</v>
      </c>
      <c r="BY11" s="8">
        <f t="shared" ref="BY11" si="48">BX11/BX$19</f>
        <v>1.1904761904761904E-2</v>
      </c>
      <c r="BZ11" s="5">
        <f t="shared" si="11"/>
        <v>2</v>
      </c>
      <c r="CA11" s="8">
        <f t="shared" ref="CA11" si="49">BZ11/BZ$19</f>
        <v>2.2222222222222223E-2</v>
      </c>
      <c r="CB11" s="5">
        <f t="shared" si="12"/>
        <v>2</v>
      </c>
      <c r="CC11" s="8">
        <f t="shared" ref="CC11" si="50">CB11/CB$19</f>
        <v>2.1739130434782608E-2</v>
      </c>
      <c r="CD11" s="5">
        <f t="shared" si="13"/>
        <v>2</v>
      </c>
      <c r="CE11" s="8">
        <f t="shared" ref="CE11" si="51">CD11/CD$19</f>
        <v>2.197802197802198E-2</v>
      </c>
      <c r="CF11" s="5">
        <f t="shared" si="14"/>
        <v>1</v>
      </c>
      <c r="CG11" s="8">
        <f t="shared" si="15"/>
        <v>1.0869565217391304E-2</v>
      </c>
      <c r="CH11" s="67">
        <v>1</v>
      </c>
      <c r="CI11" s="8">
        <f t="shared" si="16"/>
        <v>9.7087378640776691E-3</v>
      </c>
      <c r="CJ11" s="67">
        <v>1</v>
      </c>
      <c r="CK11" s="8">
        <f t="shared" si="17"/>
        <v>9.5238095238095247E-3</v>
      </c>
      <c r="CL11" s="67">
        <v>1</v>
      </c>
      <c r="CM11" s="45">
        <f>CL11/CL19</f>
        <v>9.6153846153846159E-3</v>
      </c>
      <c r="CN11" s="51"/>
      <c r="CO11" s="74"/>
      <c r="CP11" s="51">
        <v>2</v>
      </c>
      <c r="CQ11" s="74">
        <f>CP11/CP19</f>
        <v>1.8691588785046728E-2</v>
      </c>
      <c r="CR11" s="51">
        <v>2</v>
      </c>
      <c r="CS11" s="57">
        <f>CR11/CR19</f>
        <v>1.7699115044247787E-2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8"/>
        <v>0</v>
      </c>
      <c r="F12" s="9"/>
      <c r="G12" s="6">
        <f t="shared" ref="G12" si="52">F12/F$19</f>
        <v>0</v>
      </c>
      <c r="H12" s="9"/>
      <c r="I12" s="6">
        <f t="shared" ref="I12" si="53">H12/H$19</f>
        <v>0</v>
      </c>
      <c r="J12" s="9"/>
      <c r="K12" s="6">
        <f t="shared" ref="K12" si="54">J12/J$19</f>
        <v>0</v>
      </c>
      <c r="L12" s="9"/>
      <c r="M12" s="6">
        <f t="shared" si="0"/>
        <v>0</v>
      </c>
      <c r="N12" s="69">
        <v>1</v>
      </c>
      <c r="O12" s="6">
        <f t="shared" si="1"/>
        <v>5.2631578947368418E-2</v>
      </c>
      <c r="P12" s="69">
        <v>1</v>
      </c>
      <c r="Q12" s="6">
        <f t="shared" si="2"/>
        <v>5.2631578947368418E-2</v>
      </c>
      <c r="R12" s="69"/>
      <c r="S12" s="47"/>
      <c r="T12" s="52"/>
      <c r="U12" s="47"/>
      <c r="V12" s="52">
        <v>1</v>
      </c>
      <c r="W12" s="47">
        <f>V12/V19</f>
        <v>0.04</v>
      </c>
      <c r="X12" s="52">
        <v>1</v>
      </c>
      <c r="Y12" s="19">
        <f>X12/X19</f>
        <v>0.04</v>
      </c>
      <c r="Z12" s="32">
        <v>2</v>
      </c>
      <c r="AA12" s="6">
        <f t="shared" ref="AA12" si="55">Z12/Z$19</f>
        <v>6.25E-2</v>
      </c>
      <c r="AB12" s="3">
        <v>1</v>
      </c>
      <c r="AC12" s="6">
        <f t="shared" ref="AC12" si="56">AB12/AB$19</f>
        <v>2.5000000000000001E-2</v>
      </c>
      <c r="AD12" s="3">
        <v>1</v>
      </c>
      <c r="AE12" s="6">
        <f t="shared" ref="AE12" si="57">AD12/AD$19</f>
        <v>2.2727272727272728E-2</v>
      </c>
      <c r="AF12" s="3"/>
      <c r="AG12" s="6">
        <f t="shared" ref="AG12" si="58">AF12/AF$19</f>
        <v>0</v>
      </c>
      <c r="AH12" s="3">
        <v>1</v>
      </c>
      <c r="AI12" s="6">
        <f t="shared" ref="AI12" si="59">AH12/AH$19</f>
        <v>1.9607843137254902E-2</v>
      </c>
      <c r="AJ12" s="3">
        <v>1</v>
      </c>
      <c r="AK12" s="6">
        <f t="shared" si="3"/>
        <v>1.9230769230769232E-2</v>
      </c>
      <c r="AL12" s="69">
        <v>3</v>
      </c>
      <c r="AM12" s="6">
        <f t="shared" si="4"/>
        <v>5.1724137931034482E-2</v>
      </c>
      <c r="AN12" s="69">
        <v>3</v>
      </c>
      <c r="AO12" s="6">
        <f t="shared" si="5"/>
        <v>4.7619047619047616E-2</v>
      </c>
      <c r="AP12" s="69">
        <v>2</v>
      </c>
      <c r="AQ12" s="47">
        <f>AP12/AP19</f>
        <v>3.3333333333333333E-2</v>
      </c>
      <c r="AR12" s="52">
        <v>2</v>
      </c>
      <c r="AS12" s="47">
        <f>AR12/AR19</f>
        <v>3.125E-2</v>
      </c>
      <c r="AT12" s="52">
        <v>1</v>
      </c>
      <c r="AU12" s="47">
        <f>AT12/AT19</f>
        <v>1.4705882352941176E-2</v>
      </c>
      <c r="AV12" s="52">
        <v>3</v>
      </c>
      <c r="AW12" s="19">
        <f>AV12/AV19</f>
        <v>4.1095890410958902E-2</v>
      </c>
      <c r="AX12" s="32"/>
      <c r="AY12" s="6"/>
      <c r="AZ12" s="3"/>
      <c r="BA12" s="6">
        <f t="shared" ref="BA12" si="60">AZ12/AZ$19</f>
        <v>0</v>
      </c>
      <c r="BB12" s="3"/>
      <c r="BC12" s="6">
        <f t="shared" ref="BC12" si="61">BB12/BB$19</f>
        <v>0</v>
      </c>
      <c r="BD12" s="3">
        <v>1</v>
      </c>
      <c r="BE12" s="6">
        <f t="shared" ref="BE12" si="62">BD12/BD$19</f>
        <v>3.5714285714285712E-2</v>
      </c>
      <c r="BF12" s="3"/>
      <c r="BG12" s="6">
        <f t="shared" ref="BG12" si="63">BF12/BF$19</f>
        <v>0</v>
      </c>
      <c r="BH12" s="3"/>
      <c r="BI12" s="6">
        <f t="shared" si="6"/>
        <v>0</v>
      </c>
      <c r="BJ12" s="69">
        <v>2</v>
      </c>
      <c r="BK12" s="6">
        <f t="shared" si="7"/>
        <v>7.6923076923076927E-2</v>
      </c>
      <c r="BL12" s="69">
        <v>2</v>
      </c>
      <c r="BM12" s="6">
        <f t="shared" si="8"/>
        <v>8.6956521739130432E-2</v>
      </c>
      <c r="BN12" s="69">
        <v>1</v>
      </c>
      <c r="BO12" s="47">
        <f>BN12/BN19</f>
        <v>0.05</v>
      </c>
      <c r="BP12" s="52">
        <v>2</v>
      </c>
      <c r="BQ12" s="47">
        <f>BP12/BP19</f>
        <v>0.11764705882352941</v>
      </c>
      <c r="BR12" s="52">
        <v>1</v>
      </c>
      <c r="BS12" s="47">
        <f>BR12/BR19</f>
        <v>7.1428571428571425E-2</v>
      </c>
      <c r="BT12" s="52">
        <v>1</v>
      </c>
      <c r="BU12" s="19">
        <f>BT12/BT19</f>
        <v>6.6666666666666666E-2</v>
      </c>
      <c r="BV12" s="32">
        <f t="shared" si="9"/>
        <v>2</v>
      </c>
      <c r="BW12" s="6">
        <f t="shared" ref="BW12" si="64">BV12/BV$19</f>
        <v>2.8985507246376812E-2</v>
      </c>
      <c r="BX12" s="3">
        <f t="shared" si="10"/>
        <v>1</v>
      </c>
      <c r="BY12" s="6">
        <f t="shared" ref="BY12" si="65">BX12/BX$19</f>
        <v>1.1904761904761904E-2</v>
      </c>
      <c r="BZ12" s="3">
        <f t="shared" si="11"/>
        <v>1</v>
      </c>
      <c r="CA12" s="6">
        <f t="shared" ref="CA12" si="66">BZ12/BZ$19</f>
        <v>1.1111111111111112E-2</v>
      </c>
      <c r="CB12" s="3">
        <f t="shared" si="12"/>
        <v>1</v>
      </c>
      <c r="CC12" s="6">
        <f t="shared" ref="CC12" si="67">CB12/CB$19</f>
        <v>1.0869565217391304E-2</v>
      </c>
      <c r="CD12" s="3">
        <f t="shared" si="13"/>
        <v>1</v>
      </c>
      <c r="CE12" s="6">
        <f t="shared" ref="CE12" si="68">CD12/CD$19</f>
        <v>1.098901098901099E-2</v>
      </c>
      <c r="CF12" s="3">
        <f t="shared" si="14"/>
        <v>1</v>
      </c>
      <c r="CG12" s="6">
        <f t="shared" si="15"/>
        <v>1.0869565217391304E-2</v>
      </c>
      <c r="CH12" s="69">
        <v>6</v>
      </c>
      <c r="CI12" s="6">
        <f t="shared" si="16"/>
        <v>5.8252427184466021E-2</v>
      </c>
      <c r="CJ12" s="69">
        <v>6</v>
      </c>
      <c r="CK12" s="6">
        <f t="shared" si="17"/>
        <v>5.7142857142857141E-2</v>
      </c>
      <c r="CL12" s="69">
        <v>3</v>
      </c>
      <c r="CM12" s="47">
        <f>CL12/CL19</f>
        <v>2.8846153846153848E-2</v>
      </c>
      <c r="CN12" s="52">
        <v>4</v>
      </c>
      <c r="CO12" s="47">
        <f>CN12/CN19</f>
        <v>3.8834951456310676E-2</v>
      </c>
      <c r="CP12" s="52">
        <v>3</v>
      </c>
      <c r="CQ12" s="47">
        <f>CP12/CP19</f>
        <v>2.8037383177570093E-2</v>
      </c>
      <c r="CR12" s="52">
        <v>5</v>
      </c>
      <c r="CS12" s="19">
        <f>CR12/CR19</f>
        <v>4.4247787610619468E-2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69">F13/F$19</f>
        <v>0</v>
      </c>
      <c r="H13" s="9"/>
      <c r="I13" s="6">
        <f t="shared" ref="I13" si="70">H13/H$19</f>
        <v>0</v>
      </c>
      <c r="J13" s="9"/>
      <c r="K13" s="6">
        <f t="shared" ref="K13" si="71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>
        <v>1</v>
      </c>
      <c r="W13" s="47">
        <f>V13/V19</f>
        <v>0.04</v>
      </c>
      <c r="X13" s="52"/>
      <c r="Y13" s="19"/>
      <c r="Z13" s="32"/>
      <c r="AA13" s="6"/>
      <c r="AB13" s="3"/>
      <c r="AC13" s="6">
        <f t="shared" ref="AC13" si="72">AB13/AB$19</f>
        <v>0</v>
      </c>
      <c r="AD13" s="3"/>
      <c r="AE13" s="6">
        <f t="shared" ref="AE13" si="73">AD13/AD$19</f>
        <v>0</v>
      </c>
      <c r="AF13" s="3"/>
      <c r="AG13" s="6">
        <f t="shared" ref="AG13" si="74">AF13/AF$19</f>
        <v>0</v>
      </c>
      <c r="AH13" s="3"/>
      <c r="AI13" s="6">
        <f t="shared" ref="AI13" si="75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>
        <v>1</v>
      </c>
      <c r="AS13" s="47">
        <f>AR13/AR19</f>
        <v>1.5625E-2</v>
      </c>
      <c r="AT13" s="52"/>
      <c r="AU13" s="47"/>
      <c r="AV13" s="52"/>
      <c r="AW13" s="19"/>
      <c r="AX13" s="32"/>
      <c r="AY13" s="6"/>
      <c r="AZ13" s="3"/>
      <c r="BA13" s="6">
        <f t="shared" ref="BA13" si="76">AZ13/AZ$19</f>
        <v>0</v>
      </c>
      <c r="BB13" s="3"/>
      <c r="BC13" s="6">
        <f t="shared" ref="BC13" si="77">BB13/BB$19</f>
        <v>0</v>
      </c>
      <c r="BD13" s="3"/>
      <c r="BE13" s="6">
        <f t="shared" ref="BE13" si="78">BD13/BD$19</f>
        <v>0</v>
      </c>
      <c r="BF13" s="3"/>
      <c r="BG13" s="6">
        <f t="shared" ref="BG13" si="79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80">BX13/BX$19</f>
        <v>0</v>
      </c>
      <c r="BZ13" s="3">
        <f t="shared" si="11"/>
        <v>0</v>
      </c>
      <c r="CA13" s="6">
        <f t="shared" ref="CA13" si="81">BZ13/BZ$19</f>
        <v>0</v>
      </c>
      <c r="CB13" s="3">
        <f t="shared" si="12"/>
        <v>0</v>
      </c>
      <c r="CC13" s="6">
        <f t="shared" ref="CC13" si="82">CB13/CB$19</f>
        <v>0</v>
      </c>
      <c r="CD13" s="3">
        <f t="shared" si="13"/>
        <v>0</v>
      </c>
      <c r="CE13" s="6">
        <f t="shared" ref="CE13" si="83">CD13/CD$19</f>
        <v>0</v>
      </c>
      <c r="CF13" s="3">
        <f t="shared" si="14"/>
        <v>0</v>
      </c>
      <c r="CG13" s="6">
        <f t="shared" si="15"/>
        <v>0</v>
      </c>
      <c r="CH13" s="69"/>
      <c r="CI13" s="6"/>
      <c r="CJ13" s="69"/>
      <c r="CK13" s="6"/>
      <c r="CL13" s="69"/>
      <c r="CM13" s="47"/>
      <c r="CN13" s="52">
        <v>1</v>
      </c>
      <c r="CO13" s="47">
        <f>CN13/CN19</f>
        <v>9.7087378640776691E-3</v>
      </c>
      <c r="CP13" s="52">
        <v>1</v>
      </c>
      <c r="CQ13" s="47">
        <f>CP13/CP19</f>
        <v>9.3457943925233638E-3</v>
      </c>
      <c r="CR13" s="52"/>
      <c r="CS13" s="19"/>
    </row>
    <row r="14" spans="1:97" ht="47.25" customHeight="1" x14ac:dyDescent="0.25">
      <c r="A14" s="28" t="s">
        <v>3</v>
      </c>
      <c r="B14" s="35">
        <v>1</v>
      </c>
      <c r="C14" s="6">
        <f t="shared" si="18"/>
        <v>6.25E-2</v>
      </c>
      <c r="D14" s="9"/>
      <c r="E14" s="6">
        <f t="shared" si="18"/>
        <v>0</v>
      </c>
      <c r="F14" s="9"/>
      <c r="G14" s="6">
        <f t="shared" ref="G14" si="84">F14/F$19</f>
        <v>0</v>
      </c>
      <c r="H14" s="9"/>
      <c r="I14" s="6">
        <f t="shared" ref="I14" si="85">H14/H$19</f>
        <v>0</v>
      </c>
      <c r="J14" s="9"/>
      <c r="K14" s="6">
        <f t="shared" ref="K14" si="86">J14/J$19</f>
        <v>0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>
        <v>3</v>
      </c>
      <c r="AA14" s="6">
        <f t="shared" ref="AA14" si="87">Z14/Z$19</f>
        <v>9.375E-2</v>
      </c>
      <c r="AB14" s="3">
        <v>2</v>
      </c>
      <c r="AC14" s="6">
        <f t="shared" ref="AC14" si="88">AB14/AB$19</f>
        <v>0.05</v>
      </c>
      <c r="AD14" s="3">
        <v>2</v>
      </c>
      <c r="AE14" s="6">
        <f t="shared" ref="AE14" si="89">AD14/AD$19</f>
        <v>4.5454545454545456E-2</v>
      </c>
      <c r="AF14" s="3">
        <v>2</v>
      </c>
      <c r="AG14" s="6">
        <f t="shared" ref="AG14" si="90">AF14/AF$19</f>
        <v>4.5454545454545456E-2</v>
      </c>
      <c r="AH14" s="3">
        <v>2</v>
      </c>
      <c r="AI14" s="6">
        <f t="shared" ref="AI14" si="91">AH14/AH$19</f>
        <v>3.9215686274509803E-2</v>
      </c>
      <c r="AJ14" s="3">
        <v>2</v>
      </c>
      <c r="AK14" s="6">
        <f t="shared" si="3"/>
        <v>3.8461538461538464E-2</v>
      </c>
      <c r="AL14" s="69">
        <v>2</v>
      </c>
      <c r="AM14" s="6">
        <f t="shared" si="4"/>
        <v>3.4482758620689655E-2</v>
      </c>
      <c r="AN14" s="69">
        <v>3</v>
      </c>
      <c r="AO14" s="6">
        <f t="shared" si="5"/>
        <v>4.7619047619047616E-2</v>
      </c>
      <c r="AP14" s="69">
        <v>3</v>
      </c>
      <c r="AQ14" s="47">
        <f>AP14/AP19</f>
        <v>0.05</v>
      </c>
      <c r="AR14" s="52">
        <v>3</v>
      </c>
      <c r="AS14" s="47">
        <f>AR14/AR19</f>
        <v>4.6875E-2</v>
      </c>
      <c r="AT14" s="52">
        <v>2</v>
      </c>
      <c r="AU14" s="47">
        <f>AT14/AT19</f>
        <v>2.9411764705882353E-2</v>
      </c>
      <c r="AV14" s="52">
        <v>3</v>
      </c>
      <c r="AW14" s="19">
        <f>AV14/AV19</f>
        <v>4.1095890410958902E-2</v>
      </c>
      <c r="AX14" s="32"/>
      <c r="AY14" s="6"/>
      <c r="AZ14" s="3">
        <v>2</v>
      </c>
      <c r="BA14" s="6">
        <f t="shared" ref="BA14" si="92">AZ14/AZ$19</f>
        <v>0.08</v>
      </c>
      <c r="BB14" s="3">
        <v>1</v>
      </c>
      <c r="BC14" s="6">
        <f t="shared" ref="BC14" si="93">BB14/BB$19</f>
        <v>3.7037037037037035E-2</v>
      </c>
      <c r="BD14" s="3">
        <v>1</v>
      </c>
      <c r="BE14" s="6">
        <f t="shared" ref="BE14" si="94">BD14/BD$19</f>
        <v>3.5714285714285712E-2</v>
      </c>
      <c r="BF14" s="3"/>
      <c r="BG14" s="6">
        <f t="shared" ref="BG14" si="95">BF14/BF$19</f>
        <v>0</v>
      </c>
      <c r="BH14" s="3">
        <v>1</v>
      </c>
      <c r="BI14" s="6">
        <f t="shared" si="6"/>
        <v>4.1666666666666664E-2</v>
      </c>
      <c r="BJ14" s="69">
        <v>2</v>
      </c>
      <c r="BK14" s="6">
        <f t="shared" si="7"/>
        <v>7.6923076923076927E-2</v>
      </c>
      <c r="BL14" s="69">
        <v>1</v>
      </c>
      <c r="BM14" s="6">
        <f t="shared" si="8"/>
        <v>4.3478260869565216E-2</v>
      </c>
      <c r="BN14" s="69"/>
      <c r="BO14" s="47"/>
      <c r="BP14" s="52"/>
      <c r="BQ14" s="47"/>
      <c r="BR14" s="52">
        <v>1</v>
      </c>
      <c r="BS14" s="47">
        <f>BR14/BR19</f>
        <v>7.1428571428571425E-2</v>
      </c>
      <c r="BT14" s="52"/>
      <c r="BU14" s="19"/>
      <c r="BV14" s="32">
        <f t="shared" si="9"/>
        <v>4</v>
      </c>
      <c r="BW14" s="6">
        <f t="shared" ref="BW14" si="96">BV14/BV$19</f>
        <v>5.7971014492753624E-2</v>
      </c>
      <c r="BX14" s="3">
        <f t="shared" si="10"/>
        <v>4</v>
      </c>
      <c r="BY14" s="6">
        <f t="shared" ref="BY14" si="97">BX14/BX$19</f>
        <v>4.7619047619047616E-2</v>
      </c>
      <c r="BZ14" s="3">
        <f t="shared" si="11"/>
        <v>3</v>
      </c>
      <c r="CA14" s="6">
        <f t="shared" ref="CA14" si="98">BZ14/BZ$19</f>
        <v>3.3333333333333333E-2</v>
      </c>
      <c r="CB14" s="3">
        <f t="shared" si="12"/>
        <v>3</v>
      </c>
      <c r="CC14" s="6">
        <f t="shared" ref="CC14" si="99">CB14/CB$19</f>
        <v>3.2608695652173912E-2</v>
      </c>
      <c r="CD14" s="3">
        <f t="shared" si="13"/>
        <v>2</v>
      </c>
      <c r="CE14" s="6">
        <f t="shared" ref="CE14" si="100">CD14/CD$19</f>
        <v>2.197802197802198E-2</v>
      </c>
      <c r="CF14" s="3">
        <f t="shared" si="14"/>
        <v>3</v>
      </c>
      <c r="CG14" s="6">
        <f t="shared" si="15"/>
        <v>3.2608695652173912E-2</v>
      </c>
      <c r="CH14" s="69">
        <v>4</v>
      </c>
      <c r="CI14" s="6">
        <f t="shared" si="16"/>
        <v>3.8834951456310676E-2</v>
      </c>
      <c r="CJ14" s="69">
        <v>4</v>
      </c>
      <c r="CK14" s="6">
        <f t="shared" si="17"/>
        <v>3.8095238095238099E-2</v>
      </c>
      <c r="CL14" s="69">
        <v>3</v>
      </c>
      <c r="CM14" s="47">
        <f>CL14/CL19</f>
        <v>2.8846153846153848E-2</v>
      </c>
      <c r="CN14" s="52">
        <v>3</v>
      </c>
      <c r="CO14" s="47">
        <f>CN14/CN19</f>
        <v>2.9126213592233011E-2</v>
      </c>
      <c r="CP14" s="52">
        <v>3</v>
      </c>
      <c r="CQ14" s="47">
        <f>CP14/CP19</f>
        <v>2.8037383177570093E-2</v>
      </c>
      <c r="CR14" s="52">
        <v>3</v>
      </c>
      <c r="CS14" s="19">
        <f>CR14/CR19</f>
        <v>2.6548672566371681E-2</v>
      </c>
    </row>
    <row r="15" spans="1:97" ht="47.25" customHeight="1" x14ac:dyDescent="0.25">
      <c r="A15" s="28" t="s">
        <v>4</v>
      </c>
      <c r="B15" s="35"/>
      <c r="C15" s="6"/>
      <c r="D15" s="9">
        <v>2</v>
      </c>
      <c r="E15" s="6">
        <f t="shared" si="18"/>
        <v>0.10526315789473684</v>
      </c>
      <c r="F15" s="9">
        <v>2</v>
      </c>
      <c r="G15" s="6">
        <f t="shared" ref="G15" si="101">F15/F$19</f>
        <v>0.10526315789473684</v>
      </c>
      <c r="H15" s="9">
        <v>2</v>
      </c>
      <c r="I15" s="6">
        <f t="shared" ref="I15" si="102">H15/H$19</f>
        <v>0.1</v>
      </c>
      <c r="J15" s="9">
        <v>1</v>
      </c>
      <c r="K15" s="6">
        <f t="shared" ref="K15" si="103">J15/J$19</f>
        <v>6.6666666666666666E-2</v>
      </c>
      <c r="L15" s="9">
        <v>1</v>
      </c>
      <c r="M15" s="6">
        <f t="shared" si="0"/>
        <v>6.25E-2</v>
      </c>
      <c r="N15" s="69">
        <v>1</v>
      </c>
      <c r="O15" s="6">
        <f t="shared" si="1"/>
        <v>5.2631578947368418E-2</v>
      </c>
      <c r="P15" s="69">
        <v>1</v>
      </c>
      <c r="Q15" s="6">
        <f t="shared" si="2"/>
        <v>5.2631578947368418E-2</v>
      </c>
      <c r="R15" s="69">
        <v>1</v>
      </c>
      <c r="S15" s="47">
        <f>R15/R19</f>
        <v>4.1666666666666664E-2</v>
      </c>
      <c r="T15" s="52">
        <v>1</v>
      </c>
      <c r="U15" s="47">
        <f>T15/T19</f>
        <v>4.5454545454545456E-2</v>
      </c>
      <c r="V15" s="52">
        <v>1</v>
      </c>
      <c r="W15" s="47">
        <f>V15/V19</f>
        <v>0.04</v>
      </c>
      <c r="X15" s="52">
        <v>1</v>
      </c>
      <c r="Y15" s="19">
        <f>X15/X19</f>
        <v>0.04</v>
      </c>
      <c r="Z15" s="32"/>
      <c r="AA15" s="6"/>
      <c r="AB15" s="3"/>
      <c r="AC15" s="6">
        <f t="shared" ref="AC15" si="104">AB15/AB$19</f>
        <v>0</v>
      </c>
      <c r="AD15" s="3"/>
      <c r="AE15" s="6">
        <f t="shared" ref="AE15" si="105">AD15/AD$19</f>
        <v>0</v>
      </c>
      <c r="AF15" s="3"/>
      <c r="AG15" s="6">
        <f t="shared" ref="AG15" si="106">AF15/AF$19</f>
        <v>0</v>
      </c>
      <c r="AH15" s="3">
        <v>1</v>
      </c>
      <c r="AI15" s="6">
        <f t="shared" ref="AI15" si="107">AH15/AH$19</f>
        <v>1.9607843137254902E-2</v>
      </c>
      <c r="AJ15" s="3">
        <v>1</v>
      </c>
      <c r="AK15" s="6">
        <f t="shared" si="3"/>
        <v>1.9230769230769232E-2</v>
      </c>
      <c r="AL15" s="69">
        <v>1</v>
      </c>
      <c r="AM15" s="6">
        <f t="shared" si="4"/>
        <v>1.7241379310344827E-2</v>
      </c>
      <c r="AN15" s="69">
        <v>1</v>
      </c>
      <c r="AO15" s="6">
        <f t="shared" si="5"/>
        <v>1.5873015873015872E-2</v>
      </c>
      <c r="AP15" s="69">
        <v>3</v>
      </c>
      <c r="AQ15" s="47">
        <f>AP15/AP19</f>
        <v>0.05</v>
      </c>
      <c r="AR15" s="52">
        <v>3</v>
      </c>
      <c r="AS15" s="47">
        <f>AR15/AR19</f>
        <v>4.6875E-2</v>
      </c>
      <c r="AT15" s="52">
        <v>3</v>
      </c>
      <c r="AU15" s="47">
        <f>AT15/AT19</f>
        <v>4.4117647058823532E-2</v>
      </c>
      <c r="AV15" s="52">
        <v>3</v>
      </c>
      <c r="AW15" s="19">
        <f>AV15/AV19</f>
        <v>4.1095890410958902E-2</v>
      </c>
      <c r="AX15" s="32"/>
      <c r="AY15" s="6"/>
      <c r="AZ15" s="3"/>
      <c r="BA15" s="6">
        <f t="shared" ref="BA15" si="108">AZ15/AZ$19</f>
        <v>0</v>
      </c>
      <c r="BB15" s="3"/>
      <c r="BC15" s="6">
        <f t="shared" ref="BC15" si="109">BB15/BB$19</f>
        <v>0</v>
      </c>
      <c r="BD15" s="3">
        <v>1</v>
      </c>
      <c r="BE15" s="6">
        <f t="shared" ref="BE15" si="110">BD15/BD$19</f>
        <v>3.5714285714285712E-2</v>
      </c>
      <c r="BF15" s="3">
        <v>1</v>
      </c>
      <c r="BG15" s="6">
        <f t="shared" ref="BG15" si="111">BF15/BF$19</f>
        <v>0.04</v>
      </c>
      <c r="BH15" s="3">
        <v>1</v>
      </c>
      <c r="BI15" s="6">
        <f t="shared" si="6"/>
        <v>4.1666666666666664E-2</v>
      </c>
      <c r="BJ15" s="69">
        <v>1</v>
      </c>
      <c r="BK15" s="6">
        <f t="shared" si="7"/>
        <v>3.8461538461538464E-2</v>
      </c>
      <c r="BL15" s="69">
        <v>1</v>
      </c>
      <c r="BM15" s="6">
        <f t="shared" si="8"/>
        <v>4.3478260869565216E-2</v>
      </c>
      <c r="BN15" s="69">
        <v>2</v>
      </c>
      <c r="BO15" s="47">
        <f>BN15/BN19</f>
        <v>0.1</v>
      </c>
      <c r="BP15" s="52">
        <v>1</v>
      </c>
      <c r="BQ15" s="47">
        <f>BP15/BP19</f>
        <v>5.8823529411764705E-2</v>
      </c>
      <c r="BR15" s="52">
        <v>2</v>
      </c>
      <c r="BS15" s="47">
        <f>BR15/BR19</f>
        <v>0.14285714285714285</v>
      </c>
      <c r="BT15" s="52">
        <v>2</v>
      </c>
      <c r="BU15" s="19">
        <f>BT15/BT19</f>
        <v>0.13333333333333333</v>
      </c>
      <c r="BV15" s="32"/>
      <c r="BW15" s="6"/>
      <c r="BX15" s="3">
        <f t="shared" si="10"/>
        <v>2</v>
      </c>
      <c r="BY15" s="6">
        <f t="shared" ref="BY15" si="112">BX15/BX$19</f>
        <v>2.3809523809523808E-2</v>
      </c>
      <c r="BZ15" s="3">
        <f t="shared" si="11"/>
        <v>2</v>
      </c>
      <c r="CA15" s="6">
        <f t="shared" ref="CA15" si="113">BZ15/BZ$19</f>
        <v>2.2222222222222223E-2</v>
      </c>
      <c r="CB15" s="3">
        <f t="shared" si="12"/>
        <v>3</v>
      </c>
      <c r="CC15" s="6">
        <f t="shared" ref="CC15" si="114">CB15/CB$19</f>
        <v>3.2608695652173912E-2</v>
      </c>
      <c r="CD15" s="3">
        <f t="shared" si="13"/>
        <v>3</v>
      </c>
      <c r="CE15" s="6">
        <f t="shared" ref="CE15" si="115">CD15/CD$19</f>
        <v>3.2967032967032968E-2</v>
      </c>
      <c r="CF15" s="3">
        <f t="shared" si="14"/>
        <v>3</v>
      </c>
      <c r="CG15" s="6">
        <f t="shared" si="15"/>
        <v>3.2608695652173912E-2</v>
      </c>
      <c r="CH15" s="69">
        <v>3</v>
      </c>
      <c r="CI15" s="6">
        <f t="shared" si="16"/>
        <v>2.9126213592233011E-2</v>
      </c>
      <c r="CJ15" s="69">
        <v>3</v>
      </c>
      <c r="CK15" s="6">
        <f t="shared" si="17"/>
        <v>2.8571428571428571E-2</v>
      </c>
      <c r="CL15" s="69">
        <v>6</v>
      </c>
      <c r="CM15" s="47">
        <f>CL15/CL19</f>
        <v>5.7692307692307696E-2</v>
      </c>
      <c r="CN15" s="52">
        <v>5</v>
      </c>
      <c r="CO15" s="47">
        <f>CN15/CN19</f>
        <v>4.8543689320388349E-2</v>
      </c>
      <c r="CP15" s="52">
        <v>6</v>
      </c>
      <c r="CQ15" s="47">
        <f>CP15/CP19</f>
        <v>5.6074766355140186E-2</v>
      </c>
      <c r="CR15" s="52">
        <v>6</v>
      </c>
      <c r="CS15" s="19">
        <f>CR15/CR19</f>
        <v>5.3097345132743362E-2</v>
      </c>
    </row>
    <row r="16" spans="1:97" ht="47.25" customHeight="1" x14ac:dyDescent="0.25">
      <c r="A16" s="28" t="s">
        <v>5</v>
      </c>
      <c r="B16" s="35">
        <v>1</v>
      </c>
      <c r="C16" s="6">
        <f t="shared" si="18"/>
        <v>6.25E-2</v>
      </c>
      <c r="D16" s="9"/>
      <c r="E16" s="6">
        <f t="shared" si="18"/>
        <v>0</v>
      </c>
      <c r="F16" s="9"/>
      <c r="G16" s="6">
        <f t="shared" ref="G16" si="116">F16/F$19</f>
        <v>0</v>
      </c>
      <c r="H16" s="9"/>
      <c r="I16" s="6">
        <f t="shared" ref="I16" si="117">H16/H$19</f>
        <v>0</v>
      </c>
      <c r="J16" s="9"/>
      <c r="K16" s="6">
        <f t="shared" ref="K16" si="118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19">AB16/AB$19</f>
        <v>0</v>
      </c>
      <c r="AD16" s="3"/>
      <c r="AE16" s="6">
        <f t="shared" ref="AE16" si="120">AD16/AD$19</f>
        <v>0</v>
      </c>
      <c r="AF16" s="3"/>
      <c r="AG16" s="6">
        <f t="shared" ref="AG16" si="121">AF16/AF$19</f>
        <v>0</v>
      </c>
      <c r="AH16" s="3"/>
      <c r="AI16" s="6">
        <f t="shared" ref="AI16" si="122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23">AZ16/AZ$19</f>
        <v>0</v>
      </c>
      <c r="BB16" s="3"/>
      <c r="BC16" s="6">
        <f t="shared" ref="BC16" si="124">BB16/BB$19</f>
        <v>0</v>
      </c>
      <c r="BD16" s="3"/>
      <c r="BE16" s="6">
        <f t="shared" ref="BE16" si="125">BD16/BD$19</f>
        <v>0</v>
      </c>
      <c r="BF16" s="3"/>
      <c r="BG16" s="6">
        <f t="shared" ref="BG16" si="126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>
        <f t="shared" si="9"/>
        <v>1</v>
      </c>
      <c r="BW16" s="6">
        <f t="shared" ref="BW16" si="127">BV16/BV$19</f>
        <v>1.4492753623188406E-2</v>
      </c>
      <c r="BX16" s="3">
        <f t="shared" si="10"/>
        <v>0</v>
      </c>
      <c r="BY16" s="6">
        <f t="shared" ref="BY16" si="128">BX16/BX$19</f>
        <v>0</v>
      </c>
      <c r="BZ16" s="3">
        <f t="shared" si="11"/>
        <v>0</v>
      </c>
      <c r="CA16" s="6">
        <f t="shared" ref="CA16" si="129">BZ16/BZ$19</f>
        <v>0</v>
      </c>
      <c r="CB16" s="3">
        <f t="shared" si="12"/>
        <v>0</v>
      </c>
      <c r="CC16" s="6">
        <f t="shared" ref="CC16" si="130">CB16/CB$19</f>
        <v>0</v>
      </c>
      <c r="CD16" s="3">
        <f t="shared" si="13"/>
        <v>0</v>
      </c>
      <c r="CE16" s="6">
        <f t="shared" ref="CE16" si="131">CD16/CD$19</f>
        <v>0</v>
      </c>
      <c r="CF16" s="3">
        <f t="shared" si="14"/>
        <v>0</v>
      </c>
      <c r="CG16" s="6">
        <f t="shared" si="15"/>
        <v>0</v>
      </c>
      <c r="CH16" s="69"/>
      <c r="CI16" s="6"/>
      <c r="CJ16" s="69"/>
      <c r="CK16" s="6"/>
      <c r="CL16" s="69"/>
      <c r="CM16" s="47"/>
      <c r="CN16" s="52"/>
      <c r="CO16" s="47"/>
      <c r="CP16" s="52"/>
      <c r="CQ16" s="47"/>
      <c r="CR16" s="52"/>
      <c r="CS16" s="19"/>
    </row>
    <row r="17" spans="1:97" ht="47.25" customHeight="1" x14ac:dyDescent="0.25">
      <c r="A17" s="28" t="s">
        <v>6</v>
      </c>
      <c r="B17" s="35">
        <v>13</v>
      </c>
      <c r="C17" s="6">
        <f t="shared" si="18"/>
        <v>0.8125</v>
      </c>
      <c r="D17" s="9">
        <v>16</v>
      </c>
      <c r="E17" s="6">
        <f t="shared" si="18"/>
        <v>0.84210526315789469</v>
      </c>
      <c r="F17" s="9">
        <v>15</v>
      </c>
      <c r="G17" s="6">
        <f t="shared" ref="G17" si="132">F17/F$19</f>
        <v>0.78947368421052633</v>
      </c>
      <c r="H17" s="9">
        <v>16</v>
      </c>
      <c r="I17" s="6">
        <f t="shared" ref="I17" si="133">H17/H$19</f>
        <v>0.8</v>
      </c>
      <c r="J17" s="9">
        <v>12</v>
      </c>
      <c r="K17" s="6">
        <f t="shared" ref="K17" si="134">J17/J$19</f>
        <v>0.8</v>
      </c>
      <c r="L17" s="9">
        <v>13</v>
      </c>
      <c r="M17" s="6">
        <f t="shared" si="0"/>
        <v>0.8125</v>
      </c>
      <c r="N17" s="69">
        <v>15</v>
      </c>
      <c r="O17" s="6">
        <f t="shared" si="1"/>
        <v>0.78947368421052633</v>
      </c>
      <c r="P17" s="69">
        <v>15</v>
      </c>
      <c r="Q17" s="6">
        <f t="shared" si="2"/>
        <v>0.78947368421052633</v>
      </c>
      <c r="R17" s="69">
        <v>20</v>
      </c>
      <c r="S17" s="47">
        <f>R17/R19</f>
        <v>0.83333333333333337</v>
      </c>
      <c r="T17" s="52">
        <v>18</v>
      </c>
      <c r="U17" s="47">
        <f>T17/T19</f>
        <v>0.81818181818181823</v>
      </c>
      <c r="V17" s="52">
        <v>20</v>
      </c>
      <c r="W17" s="47">
        <f>V17/V19</f>
        <v>0.8</v>
      </c>
      <c r="X17" s="52">
        <v>21</v>
      </c>
      <c r="Y17" s="19">
        <f>X17/X19</f>
        <v>0.84</v>
      </c>
      <c r="Z17" s="32">
        <v>27</v>
      </c>
      <c r="AA17" s="6">
        <f t="shared" ref="AA17" si="135">Z17/Z$19</f>
        <v>0.84375</v>
      </c>
      <c r="AB17" s="3">
        <v>35</v>
      </c>
      <c r="AC17" s="6">
        <f t="shared" ref="AC17" si="136">AB17/AB$19</f>
        <v>0.875</v>
      </c>
      <c r="AD17" s="3">
        <v>38</v>
      </c>
      <c r="AE17" s="6">
        <f t="shared" ref="AE17" si="137">AD17/AD$19</f>
        <v>0.86363636363636365</v>
      </c>
      <c r="AF17" s="3">
        <v>40</v>
      </c>
      <c r="AG17" s="6">
        <f t="shared" ref="AG17" si="138">AF17/AF$19</f>
        <v>0.90909090909090906</v>
      </c>
      <c r="AH17" s="3">
        <v>45</v>
      </c>
      <c r="AI17" s="6">
        <f t="shared" ref="AI17" si="139">AH17/AH$19</f>
        <v>0.88235294117647056</v>
      </c>
      <c r="AJ17" s="3">
        <v>45</v>
      </c>
      <c r="AK17" s="6">
        <f t="shared" si="3"/>
        <v>0.86538461538461542</v>
      </c>
      <c r="AL17" s="69">
        <v>50</v>
      </c>
      <c r="AM17" s="6">
        <f t="shared" si="4"/>
        <v>0.86206896551724133</v>
      </c>
      <c r="AN17" s="69">
        <v>54</v>
      </c>
      <c r="AO17" s="6">
        <f t="shared" si="5"/>
        <v>0.8571428571428571</v>
      </c>
      <c r="AP17" s="69">
        <v>51</v>
      </c>
      <c r="AQ17" s="47">
        <f>AP17/AP19</f>
        <v>0.85</v>
      </c>
      <c r="AR17" s="52">
        <v>54</v>
      </c>
      <c r="AS17" s="47">
        <f>AR17/AR19</f>
        <v>0.84375</v>
      </c>
      <c r="AT17" s="52">
        <v>59</v>
      </c>
      <c r="AU17" s="47">
        <f>AT17/AT19</f>
        <v>0.86764705882352944</v>
      </c>
      <c r="AV17" s="52">
        <v>61</v>
      </c>
      <c r="AW17" s="19">
        <f>AV17/AV19</f>
        <v>0.83561643835616439</v>
      </c>
      <c r="AX17" s="32">
        <v>21</v>
      </c>
      <c r="AY17" s="6">
        <f t="shared" ref="AY17" si="140">AX17/AX$19</f>
        <v>1</v>
      </c>
      <c r="AZ17" s="3">
        <v>22</v>
      </c>
      <c r="BA17" s="6">
        <f t="shared" ref="BA17" si="141">AZ17/AZ$19</f>
        <v>0.88</v>
      </c>
      <c r="BB17" s="3">
        <v>25</v>
      </c>
      <c r="BC17" s="6">
        <f t="shared" ref="BC17" si="142">BB17/BB$19</f>
        <v>0.92592592592592593</v>
      </c>
      <c r="BD17" s="3">
        <v>24</v>
      </c>
      <c r="BE17" s="6">
        <f t="shared" ref="BE17" si="143">BD17/BD$19</f>
        <v>0.8571428571428571</v>
      </c>
      <c r="BF17" s="3">
        <v>23</v>
      </c>
      <c r="BG17" s="6">
        <f t="shared" ref="BG17" si="144">BF17/BF$19</f>
        <v>0.92</v>
      </c>
      <c r="BH17" s="3">
        <v>22</v>
      </c>
      <c r="BI17" s="6">
        <f t="shared" si="6"/>
        <v>0.91666666666666663</v>
      </c>
      <c r="BJ17" s="69">
        <v>21</v>
      </c>
      <c r="BK17" s="6">
        <f t="shared" si="7"/>
        <v>0.80769230769230771</v>
      </c>
      <c r="BL17" s="69">
        <v>19</v>
      </c>
      <c r="BM17" s="6">
        <f t="shared" si="8"/>
        <v>0.82608695652173914</v>
      </c>
      <c r="BN17" s="69">
        <v>16</v>
      </c>
      <c r="BO17" s="47">
        <f>BN17/BN19</f>
        <v>0.8</v>
      </c>
      <c r="BP17" s="52">
        <v>14</v>
      </c>
      <c r="BQ17" s="47">
        <f>BP17/BP19</f>
        <v>0.82352941176470584</v>
      </c>
      <c r="BR17" s="52">
        <v>9</v>
      </c>
      <c r="BS17" s="47">
        <f>BR17/BR19</f>
        <v>0.6428571428571429</v>
      </c>
      <c r="BT17" s="52">
        <v>10</v>
      </c>
      <c r="BU17" s="19">
        <f>BT17/BT19</f>
        <v>0.66666666666666663</v>
      </c>
      <c r="BV17" s="32">
        <f t="shared" si="9"/>
        <v>61</v>
      </c>
      <c r="BW17" s="6">
        <f t="shared" ref="BW17" si="145">BV17/BV$19</f>
        <v>0.88405797101449279</v>
      </c>
      <c r="BX17" s="3">
        <f t="shared" si="10"/>
        <v>73</v>
      </c>
      <c r="BY17" s="6">
        <f t="shared" ref="BY17" si="146">BX17/BX$19</f>
        <v>0.86904761904761907</v>
      </c>
      <c r="BZ17" s="3">
        <f t="shared" si="11"/>
        <v>78</v>
      </c>
      <c r="CA17" s="6">
        <f t="shared" ref="CA17" si="147">BZ17/BZ$19</f>
        <v>0.8666666666666667</v>
      </c>
      <c r="CB17" s="3">
        <f t="shared" si="12"/>
        <v>80</v>
      </c>
      <c r="CC17" s="6">
        <f t="shared" ref="CC17" si="148">CB17/CB$19</f>
        <v>0.86956521739130432</v>
      </c>
      <c r="CD17" s="3">
        <f t="shared" si="13"/>
        <v>80</v>
      </c>
      <c r="CE17" s="6">
        <f t="shared" ref="CE17" si="149">CD17/CD$19</f>
        <v>0.87912087912087911</v>
      </c>
      <c r="CF17" s="3">
        <f t="shared" si="14"/>
        <v>80</v>
      </c>
      <c r="CG17" s="6">
        <f t="shared" si="15"/>
        <v>0.86956521739130432</v>
      </c>
      <c r="CH17" s="69">
        <v>86</v>
      </c>
      <c r="CI17" s="6">
        <f t="shared" si="16"/>
        <v>0.83495145631067957</v>
      </c>
      <c r="CJ17" s="69">
        <v>88</v>
      </c>
      <c r="CK17" s="6">
        <f t="shared" si="17"/>
        <v>0.83809523809523812</v>
      </c>
      <c r="CL17" s="69">
        <v>87</v>
      </c>
      <c r="CM17" s="47">
        <f>CL17/CL19</f>
        <v>0.83653846153846156</v>
      </c>
      <c r="CN17" s="52">
        <v>86</v>
      </c>
      <c r="CO17" s="47">
        <f>CN17/CN19</f>
        <v>0.83495145631067957</v>
      </c>
      <c r="CP17" s="52">
        <v>88</v>
      </c>
      <c r="CQ17" s="47">
        <f>CP17/CP19</f>
        <v>0.82242990654205606</v>
      </c>
      <c r="CR17" s="52">
        <v>92</v>
      </c>
      <c r="CS17" s="19">
        <f>CR17/CR19</f>
        <v>0.81415929203539827</v>
      </c>
    </row>
    <row r="18" spans="1:97" ht="47.25" customHeight="1" thickBot="1" x14ac:dyDescent="0.3">
      <c r="A18" s="29" t="s">
        <v>7</v>
      </c>
      <c r="B18" s="36">
        <v>1</v>
      </c>
      <c r="C18" s="7">
        <f t="shared" si="18"/>
        <v>6.25E-2</v>
      </c>
      <c r="D18" s="10">
        <v>1</v>
      </c>
      <c r="E18" s="7">
        <f t="shared" si="18"/>
        <v>5.2631578947368418E-2</v>
      </c>
      <c r="F18" s="10">
        <v>2</v>
      </c>
      <c r="G18" s="7">
        <f t="shared" ref="G18" si="150">F18/F$19</f>
        <v>0.10526315789473684</v>
      </c>
      <c r="H18" s="10">
        <v>2</v>
      </c>
      <c r="I18" s="7">
        <f t="shared" ref="I18" si="151">H18/H$19</f>
        <v>0.1</v>
      </c>
      <c r="J18" s="10">
        <v>2</v>
      </c>
      <c r="K18" s="7">
        <f t="shared" ref="K18" si="152">J18/J$19</f>
        <v>0.13333333333333333</v>
      </c>
      <c r="L18" s="10">
        <v>2</v>
      </c>
      <c r="M18" s="7">
        <f t="shared" si="0"/>
        <v>0.125</v>
      </c>
      <c r="N18" s="68">
        <v>2</v>
      </c>
      <c r="O18" s="7">
        <f t="shared" si="1"/>
        <v>0.10526315789473684</v>
      </c>
      <c r="P18" s="68">
        <v>2</v>
      </c>
      <c r="Q18" s="7">
        <f t="shared" si="2"/>
        <v>0.10526315789473684</v>
      </c>
      <c r="R18" s="68">
        <v>3</v>
      </c>
      <c r="S18" s="46">
        <f>R18/R19</f>
        <v>0.125</v>
      </c>
      <c r="T18" s="50">
        <v>3</v>
      </c>
      <c r="U18" s="72">
        <f>T18/T19</f>
        <v>0.13636363636363635</v>
      </c>
      <c r="V18" s="50">
        <v>2</v>
      </c>
      <c r="W18" s="72">
        <f>V18/V19</f>
        <v>0.08</v>
      </c>
      <c r="X18" s="50">
        <v>2</v>
      </c>
      <c r="Y18" s="56">
        <f>X18/X19</f>
        <v>0.08</v>
      </c>
      <c r="Z18" s="33"/>
      <c r="AA18" s="7"/>
      <c r="AB18" s="4">
        <v>2</v>
      </c>
      <c r="AC18" s="7">
        <f t="shared" ref="AC18" si="153">AB18/AB$19</f>
        <v>0.05</v>
      </c>
      <c r="AD18" s="4">
        <v>2</v>
      </c>
      <c r="AE18" s="7">
        <f t="shared" ref="AE18" si="154">AD18/AD$19</f>
        <v>4.5454545454545456E-2</v>
      </c>
      <c r="AF18" s="4">
        <v>1</v>
      </c>
      <c r="AG18" s="7">
        <f t="shared" ref="AG18" si="155">AF18/AF$19</f>
        <v>2.2727272727272728E-2</v>
      </c>
      <c r="AH18" s="4">
        <v>1</v>
      </c>
      <c r="AI18" s="7">
        <f t="shared" ref="AI18" si="156">AH18/AH$19</f>
        <v>1.9607843137254902E-2</v>
      </c>
      <c r="AJ18" s="4">
        <v>2</v>
      </c>
      <c r="AK18" s="7">
        <f t="shared" si="3"/>
        <v>3.8461538461538464E-2</v>
      </c>
      <c r="AL18" s="68">
        <v>1</v>
      </c>
      <c r="AM18" s="7">
        <f t="shared" si="4"/>
        <v>1.7241379310344827E-2</v>
      </c>
      <c r="AN18" s="68">
        <v>1</v>
      </c>
      <c r="AO18" s="7">
        <f t="shared" si="5"/>
        <v>1.5873015873015872E-2</v>
      </c>
      <c r="AP18" s="68">
        <v>1</v>
      </c>
      <c r="AQ18" s="46">
        <f>AP18/AP19</f>
        <v>1.6666666666666666E-2</v>
      </c>
      <c r="AR18" s="50">
        <v>1</v>
      </c>
      <c r="AS18" s="72">
        <f>AR18/AR19</f>
        <v>1.5625E-2</v>
      </c>
      <c r="AT18" s="50">
        <v>2</v>
      </c>
      <c r="AU18" s="72">
        <f>AT18/AT19</f>
        <v>2.9411764705882353E-2</v>
      </c>
      <c r="AV18" s="50">
        <v>2</v>
      </c>
      <c r="AW18" s="56">
        <f>AV18/AV19</f>
        <v>2.7397260273972601E-2</v>
      </c>
      <c r="AX18" s="33"/>
      <c r="AY18" s="7"/>
      <c r="AZ18" s="4"/>
      <c r="BA18" s="7">
        <f t="shared" ref="BA18" si="157">AZ18/AZ$19</f>
        <v>0</v>
      </c>
      <c r="BB18" s="4"/>
      <c r="BC18" s="7">
        <f t="shared" ref="BC18" si="158">BB18/BB$19</f>
        <v>0</v>
      </c>
      <c r="BD18" s="4"/>
      <c r="BE18" s="7">
        <f t="shared" ref="BE18" si="159">BD18/BD$19</f>
        <v>0</v>
      </c>
      <c r="BF18" s="4"/>
      <c r="BG18" s="7">
        <f t="shared" ref="BG18" si="160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>
        <v>1</v>
      </c>
      <c r="BU18" s="56">
        <f>BT18/BT19</f>
        <v>6.6666666666666666E-2</v>
      </c>
      <c r="BV18" s="33">
        <f t="shared" si="9"/>
        <v>1</v>
      </c>
      <c r="BW18" s="7">
        <f t="shared" ref="BW18" si="161">BV18/BV$19</f>
        <v>1.4492753623188406E-2</v>
      </c>
      <c r="BX18" s="4">
        <f t="shared" si="10"/>
        <v>3</v>
      </c>
      <c r="BY18" s="7">
        <f t="shared" ref="BY18" si="162">BX18/BX$19</f>
        <v>3.5714285714285712E-2</v>
      </c>
      <c r="BZ18" s="4">
        <f t="shared" si="11"/>
        <v>4</v>
      </c>
      <c r="CA18" s="7">
        <f t="shared" ref="CA18" si="163">BZ18/BZ$19</f>
        <v>4.4444444444444446E-2</v>
      </c>
      <c r="CB18" s="4">
        <f t="shared" si="12"/>
        <v>3</v>
      </c>
      <c r="CC18" s="7">
        <f t="shared" ref="CC18" si="164">CB18/CB$19</f>
        <v>3.2608695652173912E-2</v>
      </c>
      <c r="CD18" s="4">
        <f t="shared" si="13"/>
        <v>3</v>
      </c>
      <c r="CE18" s="7">
        <f t="shared" ref="CE18" si="165">CD18/CD$19</f>
        <v>3.2967032967032968E-2</v>
      </c>
      <c r="CF18" s="4">
        <f t="shared" si="14"/>
        <v>4</v>
      </c>
      <c r="CG18" s="7">
        <f t="shared" si="15"/>
        <v>4.3478260869565216E-2</v>
      </c>
      <c r="CH18" s="68">
        <v>3</v>
      </c>
      <c r="CI18" s="7">
        <f t="shared" si="16"/>
        <v>2.9126213592233011E-2</v>
      </c>
      <c r="CJ18" s="68">
        <v>3</v>
      </c>
      <c r="CK18" s="7">
        <f t="shared" si="17"/>
        <v>2.8571428571428571E-2</v>
      </c>
      <c r="CL18" s="68">
        <v>4</v>
      </c>
      <c r="CM18" s="46">
        <f>CL18/CL19</f>
        <v>3.8461538461538464E-2</v>
      </c>
      <c r="CN18" s="50">
        <v>4</v>
      </c>
      <c r="CO18" s="72">
        <f>CN18/CN19</f>
        <v>3.8834951456310676E-2</v>
      </c>
      <c r="CP18" s="50">
        <v>4</v>
      </c>
      <c r="CQ18" s="72">
        <f>CP18/CP19</f>
        <v>3.7383177570093455E-2</v>
      </c>
      <c r="CR18" s="50">
        <v>5</v>
      </c>
      <c r="CS18" s="56">
        <f>CR18/CR19</f>
        <v>4.4247787610619468E-2</v>
      </c>
    </row>
    <row r="19" spans="1:97" ht="47.25" customHeight="1" thickTop="1" thickBot="1" x14ac:dyDescent="0.3">
      <c r="A19" s="31" t="s">
        <v>8</v>
      </c>
      <c r="B19" s="42">
        <f>SUM(B11:B18)</f>
        <v>16</v>
      </c>
      <c r="C19" s="43"/>
      <c r="D19" s="43">
        <f t="shared" ref="D19:CD19" si="166">SUM(D11:D18)</f>
        <v>19</v>
      </c>
      <c r="E19" s="43"/>
      <c r="F19" s="43">
        <f t="shared" si="166"/>
        <v>19</v>
      </c>
      <c r="G19" s="43"/>
      <c r="H19" s="43">
        <f t="shared" si="166"/>
        <v>20</v>
      </c>
      <c r="I19" s="43"/>
      <c r="J19" s="43">
        <f t="shared" si="166"/>
        <v>15</v>
      </c>
      <c r="K19" s="43"/>
      <c r="L19" s="43">
        <f>SUM(L11:L18)</f>
        <v>16</v>
      </c>
      <c r="M19" s="63"/>
      <c r="N19" s="48">
        <f>SUM(N11:N18)</f>
        <v>19</v>
      </c>
      <c r="O19" s="48"/>
      <c r="P19" s="48">
        <f>SUM(P11:P18)</f>
        <v>19</v>
      </c>
      <c r="Q19" s="48"/>
      <c r="R19" s="66">
        <f>SUM(R11:R18)</f>
        <v>24</v>
      </c>
      <c r="S19" s="43"/>
      <c r="T19" s="54">
        <f>SUM(T11:T18)</f>
        <v>22</v>
      </c>
      <c r="U19" s="77"/>
      <c r="V19" s="54">
        <f>SUM(V11:V18)</f>
        <v>25</v>
      </c>
      <c r="W19" s="77"/>
      <c r="X19" s="54">
        <f>SUM(X11:X18)</f>
        <v>25</v>
      </c>
      <c r="Y19" s="65"/>
      <c r="Z19" s="42">
        <f t="shared" si="166"/>
        <v>32</v>
      </c>
      <c r="AA19" s="43"/>
      <c r="AB19" s="43">
        <f t="shared" si="166"/>
        <v>40</v>
      </c>
      <c r="AC19" s="43"/>
      <c r="AD19" s="43">
        <f t="shared" si="166"/>
        <v>44</v>
      </c>
      <c r="AE19" s="43"/>
      <c r="AF19" s="43">
        <f t="shared" si="166"/>
        <v>44</v>
      </c>
      <c r="AG19" s="43"/>
      <c r="AH19" s="43">
        <f t="shared" si="166"/>
        <v>51</v>
      </c>
      <c r="AI19" s="43"/>
      <c r="AJ19" s="43">
        <f>SUM(AJ11:AJ18)</f>
        <v>52</v>
      </c>
      <c r="AK19" s="63"/>
      <c r="AL19" s="48">
        <f>SUM(AL11:AL18)</f>
        <v>58</v>
      </c>
      <c r="AM19" s="48"/>
      <c r="AN19" s="48">
        <f>SUM(AN11:AN18)</f>
        <v>63</v>
      </c>
      <c r="AO19" s="48"/>
      <c r="AP19" s="66">
        <f>SUM(AP11:AP18)</f>
        <v>60</v>
      </c>
      <c r="AQ19" s="43"/>
      <c r="AR19" s="54">
        <f>SUM(AR11:AR18)</f>
        <v>64</v>
      </c>
      <c r="AS19" s="77"/>
      <c r="AT19" s="54">
        <f>SUM(AT11:AT18)</f>
        <v>68</v>
      </c>
      <c r="AU19" s="77"/>
      <c r="AV19" s="54">
        <f>SUM(AV11:AV18)</f>
        <v>73</v>
      </c>
      <c r="AW19" s="65"/>
      <c r="AX19" s="42">
        <f t="shared" si="166"/>
        <v>21</v>
      </c>
      <c r="AY19" s="43"/>
      <c r="AZ19" s="43">
        <f t="shared" si="166"/>
        <v>25</v>
      </c>
      <c r="BA19" s="43"/>
      <c r="BB19" s="43">
        <f t="shared" si="166"/>
        <v>27</v>
      </c>
      <c r="BC19" s="43"/>
      <c r="BD19" s="43">
        <f t="shared" si="166"/>
        <v>28</v>
      </c>
      <c r="BE19" s="43"/>
      <c r="BF19" s="43">
        <f t="shared" si="166"/>
        <v>25</v>
      </c>
      <c r="BG19" s="43"/>
      <c r="BH19" s="43">
        <f>SUM(BH11:BH18)</f>
        <v>24</v>
      </c>
      <c r="BI19" s="63"/>
      <c r="BJ19" s="48">
        <f>SUM(BJ11:BJ18)</f>
        <v>26</v>
      </c>
      <c r="BK19" s="48"/>
      <c r="BL19" s="48">
        <f>SUM(BL11:BL18)</f>
        <v>23</v>
      </c>
      <c r="BM19" s="48"/>
      <c r="BN19" s="66">
        <f>SUM(BN11:BN18)</f>
        <v>20</v>
      </c>
      <c r="BO19" s="43"/>
      <c r="BP19" s="54">
        <f>SUM(BP11:BP18)</f>
        <v>17</v>
      </c>
      <c r="BQ19" s="77"/>
      <c r="BR19" s="54">
        <f>SUM(BR11:BR18)</f>
        <v>14</v>
      </c>
      <c r="BS19" s="77"/>
      <c r="BT19" s="54">
        <f>SUM(BT11:BT18)</f>
        <v>15</v>
      </c>
      <c r="BU19" s="65"/>
      <c r="BV19" s="42">
        <f t="shared" si="166"/>
        <v>69</v>
      </c>
      <c r="BW19" s="43"/>
      <c r="BX19" s="43">
        <f t="shared" si="166"/>
        <v>84</v>
      </c>
      <c r="BY19" s="43"/>
      <c r="BZ19" s="43">
        <f t="shared" si="166"/>
        <v>90</v>
      </c>
      <c r="CA19" s="43"/>
      <c r="CB19" s="43">
        <f t="shared" si="166"/>
        <v>92</v>
      </c>
      <c r="CC19" s="43"/>
      <c r="CD19" s="43">
        <f t="shared" si="166"/>
        <v>91</v>
      </c>
      <c r="CE19" s="43"/>
      <c r="CF19" s="43">
        <f t="shared" ref="CF19" si="167">SUM(CF11:CF18)</f>
        <v>92</v>
      </c>
      <c r="CG19" s="63"/>
      <c r="CH19" s="48">
        <f>SUM(CH11:CH18)</f>
        <v>103</v>
      </c>
      <c r="CI19" s="48"/>
      <c r="CJ19" s="48">
        <f>SUM(CJ11:CJ18)</f>
        <v>105</v>
      </c>
      <c r="CK19" s="48"/>
      <c r="CL19" s="66">
        <f>SUM(CL11:CL18)</f>
        <v>104</v>
      </c>
      <c r="CM19" s="43"/>
      <c r="CN19" s="54">
        <f>SUM(CN11:CN18)</f>
        <v>103</v>
      </c>
      <c r="CO19" s="77"/>
      <c r="CP19" s="54">
        <f>SUM(CP11:CP18)</f>
        <v>107</v>
      </c>
      <c r="CQ19" s="77"/>
      <c r="CR19" s="54">
        <f>SUM(CR11:CR18)</f>
        <v>113</v>
      </c>
      <c r="CS19" s="65"/>
    </row>
  </sheetData>
  <mergeCells count="55"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P8:BQ8"/>
    <mergeCell ref="CN8:CO8"/>
    <mergeCell ref="V8:W8"/>
    <mergeCell ref="AT8:AU8"/>
    <mergeCell ref="BR8:BS8"/>
    <mergeCell ref="CP8:CQ8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D8:AE8"/>
    <mergeCell ref="AB8:AC8"/>
    <mergeCell ref="BT8:BU8"/>
    <mergeCell ref="BL8:BM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  <mergeCell ref="BZ8:CA8"/>
    <mergeCell ref="BV7:CS7"/>
    <mergeCell ref="CD8:CE8"/>
    <mergeCell ref="A6:CS6"/>
    <mergeCell ref="N8:O8"/>
    <mergeCell ref="P8:Q8"/>
    <mergeCell ref="AL8:AM8"/>
    <mergeCell ref="AN8:AO8"/>
    <mergeCell ref="BJ8:BK8"/>
    <mergeCell ref="T8:U8"/>
    <mergeCell ref="AR8:AS8"/>
  </mergeCells>
  <printOptions horizontalCentered="1"/>
  <pageMargins left="0.7" right="0.7" top="0.75" bottom="0.75" header="0.3" footer="0.3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5" width="9.140625" hidden="1" customWidth="1"/>
    <col min="86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27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80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6</v>
      </c>
      <c r="C9" s="8">
        <f>B9/B$19</f>
        <v>0.8571428571428571</v>
      </c>
      <c r="D9" s="11">
        <v>5</v>
      </c>
      <c r="E9" s="8">
        <f>D9/D$19</f>
        <v>0.83333333333333337</v>
      </c>
      <c r="F9" s="11">
        <v>5</v>
      </c>
      <c r="G9" s="8">
        <f>F9/F$19</f>
        <v>0.83333333333333337</v>
      </c>
      <c r="H9" s="11">
        <v>5</v>
      </c>
      <c r="I9" s="8">
        <f>H9/H$19</f>
        <v>0.625</v>
      </c>
      <c r="J9" s="11">
        <v>5</v>
      </c>
      <c r="K9" s="8">
        <f>J9/J$19</f>
        <v>0.625</v>
      </c>
      <c r="L9" s="11">
        <v>4</v>
      </c>
      <c r="M9" s="8">
        <f t="shared" ref="M9:M18" si="0">L9/L$19</f>
        <v>0.5714285714285714</v>
      </c>
      <c r="N9" s="67">
        <v>2</v>
      </c>
      <c r="O9" s="8">
        <f t="shared" ref="O9:O17" si="1">N9/N$19</f>
        <v>0.4</v>
      </c>
      <c r="P9" s="67"/>
      <c r="Q9" s="8"/>
      <c r="R9" s="67"/>
      <c r="S9" s="45"/>
      <c r="T9" s="49"/>
      <c r="U9" s="73"/>
      <c r="V9" s="73"/>
      <c r="W9" s="73"/>
      <c r="X9" s="49"/>
      <c r="Y9" s="55"/>
      <c r="Z9" s="34">
        <v>19</v>
      </c>
      <c r="AA9" s="8">
        <f>Z9/Z$19</f>
        <v>0.44186046511627908</v>
      </c>
      <c r="AB9" s="5">
        <v>17</v>
      </c>
      <c r="AC9" s="8">
        <f>AB9/AB$19</f>
        <v>0.47222222222222221</v>
      </c>
      <c r="AD9" s="5">
        <v>16</v>
      </c>
      <c r="AE9" s="8">
        <f>AD9/AD$19</f>
        <v>0.5</v>
      </c>
      <c r="AF9" s="5">
        <v>17</v>
      </c>
      <c r="AG9" s="8">
        <f>AF9/AF$19</f>
        <v>0.51515151515151514</v>
      </c>
      <c r="AH9" s="5">
        <v>21</v>
      </c>
      <c r="AI9" s="8">
        <f>AH9/AH$19</f>
        <v>0.6</v>
      </c>
      <c r="AJ9" s="5">
        <v>24</v>
      </c>
      <c r="AK9" s="8">
        <f t="shared" ref="AK9:AK18" si="2">AJ9/AJ$19</f>
        <v>0.58536585365853655</v>
      </c>
      <c r="AL9" s="67">
        <v>27</v>
      </c>
      <c r="AM9" s="8">
        <f t="shared" ref="AM9:AM17" si="3">AL9/AL$19</f>
        <v>0.58695652173913049</v>
      </c>
      <c r="AN9" s="67"/>
      <c r="AO9" s="8"/>
      <c r="AP9" s="67"/>
      <c r="AQ9" s="45"/>
      <c r="AR9" s="49">
        <v>1</v>
      </c>
      <c r="AS9" s="73">
        <f>AR9/AR19</f>
        <v>6.6666666666666666E-2</v>
      </c>
      <c r="AT9" s="49">
        <v>1</v>
      </c>
      <c r="AU9" s="73">
        <f>AT9/AT19</f>
        <v>4.3478260869565216E-2</v>
      </c>
      <c r="AV9" s="49">
        <v>73</v>
      </c>
      <c r="AW9" s="55">
        <f>AV9/AV19</f>
        <v>0.27238805970149255</v>
      </c>
      <c r="AX9" s="34">
        <v>4</v>
      </c>
      <c r="AY9" s="8">
        <f>AX9/AX$19</f>
        <v>0.13793103448275862</v>
      </c>
      <c r="AZ9" s="5">
        <v>2</v>
      </c>
      <c r="BA9" s="8">
        <f>AZ9/AZ$19</f>
        <v>5.128205128205128E-2</v>
      </c>
      <c r="BB9" s="5">
        <v>3</v>
      </c>
      <c r="BC9" s="8">
        <f>BB9/BB$19</f>
        <v>0.14285714285714285</v>
      </c>
      <c r="BD9" s="5">
        <v>3</v>
      </c>
      <c r="BE9" s="8">
        <f>BD9/BD$19</f>
        <v>0.12</v>
      </c>
      <c r="BF9" s="5">
        <v>4</v>
      </c>
      <c r="BG9" s="8">
        <f>BF9/BF$19</f>
        <v>0.18181818181818182</v>
      </c>
      <c r="BH9" s="5">
        <v>4</v>
      </c>
      <c r="BI9" s="8">
        <f t="shared" ref="BI9:BI18" si="4">BH9/BH$19</f>
        <v>0.19047619047619047</v>
      </c>
      <c r="BJ9" s="67">
        <v>4</v>
      </c>
      <c r="BK9" s="8">
        <f t="shared" ref="BK9:BK17" si="5">BJ9/BJ$19</f>
        <v>0.22222222222222221</v>
      </c>
      <c r="BL9" s="67"/>
      <c r="BM9" s="8"/>
      <c r="BN9" s="67"/>
      <c r="BO9" s="45"/>
      <c r="BP9" s="49"/>
      <c r="BQ9" s="73"/>
      <c r="BR9" s="49"/>
      <c r="BS9" s="73"/>
      <c r="BT9" s="49"/>
      <c r="BU9" s="55"/>
      <c r="BV9" s="34">
        <f t="shared" ref="BV9:BV17" si="6">B9+Z9+AX9</f>
        <v>29</v>
      </c>
      <c r="BW9" s="8">
        <f>BV9/BV$19</f>
        <v>0.36708860759493672</v>
      </c>
      <c r="BX9" s="5">
        <f t="shared" ref="BX9:BX18" si="7">D9+AB9+AZ9</f>
        <v>24</v>
      </c>
      <c r="BY9" s="8">
        <f>BX9/BX$19</f>
        <v>0.29629629629629628</v>
      </c>
      <c r="BZ9" s="5">
        <f t="shared" ref="BZ9:BZ18" si="8">F9+AD9+BB9</f>
        <v>24</v>
      </c>
      <c r="CA9" s="8">
        <f>BZ9/BZ$19</f>
        <v>0.40677966101694918</v>
      </c>
      <c r="CB9" s="5">
        <f t="shared" ref="CB9:CB18" si="9">H9+AF9+BD9</f>
        <v>25</v>
      </c>
      <c r="CC9" s="8">
        <f>CB9/CB$19</f>
        <v>0.37878787878787878</v>
      </c>
      <c r="CD9" s="5">
        <f t="shared" ref="CD9:CD18" si="10">J9+AH9+BF9</f>
        <v>30</v>
      </c>
      <c r="CE9" s="8">
        <f>CD9/CD$19</f>
        <v>0.46153846153846156</v>
      </c>
      <c r="CF9" s="5">
        <f t="shared" ref="CF9:CF18" si="11">L9+AJ9+BH9</f>
        <v>32</v>
      </c>
      <c r="CG9" s="8">
        <f t="shared" ref="CG9:CG18" si="12">CF9/CF$19</f>
        <v>0.46376811594202899</v>
      </c>
      <c r="CH9" s="67">
        <v>33</v>
      </c>
      <c r="CI9" s="8">
        <f t="shared" ref="CI9:CI17" si="13">CH9/CH$19</f>
        <v>0.47826086956521741</v>
      </c>
      <c r="CJ9" s="67"/>
      <c r="CK9" s="8"/>
      <c r="CL9" s="67"/>
      <c r="CM9" s="45"/>
      <c r="CN9" s="49">
        <v>1</v>
      </c>
      <c r="CO9" s="73">
        <f>CN9/CN19</f>
        <v>4.5454545454545456E-2</v>
      </c>
      <c r="CP9" s="49">
        <v>1</v>
      </c>
      <c r="CQ9" s="73">
        <f>CP9/CP19</f>
        <v>3.4482758620689655E-2</v>
      </c>
      <c r="CR9" s="49">
        <v>73</v>
      </c>
      <c r="CS9" s="55">
        <f>CR9/CR19</f>
        <v>0.26449275362318841</v>
      </c>
    </row>
    <row r="10" spans="1:97" ht="47.25" customHeight="1" thickBot="1" x14ac:dyDescent="0.3">
      <c r="A10" s="29" t="s">
        <v>10</v>
      </c>
      <c r="B10" s="36">
        <v>1</v>
      </c>
      <c r="C10" s="7">
        <f t="shared" ref="C10:E18" si="14">B10/B$19</f>
        <v>0.14285714285714285</v>
      </c>
      <c r="D10" s="10">
        <v>1</v>
      </c>
      <c r="E10" s="7">
        <f t="shared" si="14"/>
        <v>0.16666666666666666</v>
      </c>
      <c r="F10" s="10">
        <v>1</v>
      </c>
      <c r="G10" s="7">
        <f t="shared" ref="G10" si="15">F10/F$19</f>
        <v>0.16666666666666666</v>
      </c>
      <c r="H10" s="10">
        <v>3</v>
      </c>
      <c r="I10" s="7">
        <f t="shared" ref="I10" si="16">H10/H$19</f>
        <v>0.375</v>
      </c>
      <c r="J10" s="10">
        <v>3</v>
      </c>
      <c r="K10" s="7">
        <f t="shared" ref="K10" si="17">J10/J$19</f>
        <v>0.375</v>
      </c>
      <c r="L10" s="10">
        <v>3</v>
      </c>
      <c r="M10" s="7">
        <f t="shared" si="0"/>
        <v>0.42857142857142855</v>
      </c>
      <c r="N10" s="68">
        <v>3</v>
      </c>
      <c r="O10" s="7">
        <f t="shared" si="1"/>
        <v>0.6</v>
      </c>
      <c r="P10" s="68"/>
      <c r="Q10" s="7"/>
      <c r="R10" s="68"/>
      <c r="S10" s="46"/>
      <c r="T10" s="50"/>
      <c r="U10" s="72"/>
      <c r="V10" s="72"/>
      <c r="W10" s="72"/>
      <c r="X10" s="50"/>
      <c r="Y10" s="56"/>
      <c r="Z10" s="33">
        <v>24</v>
      </c>
      <c r="AA10" s="7">
        <f t="shared" ref="AA10" si="18">Z10/Z$19</f>
        <v>0.55813953488372092</v>
      </c>
      <c r="AB10" s="4">
        <v>19</v>
      </c>
      <c r="AC10" s="7">
        <f t="shared" ref="AC10" si="19">AB10/AB$19</f>
        <v>0.52777777777777779</v>
      </c>
      <c r="AD10" s="4">
        <v>16</v>
      </c>
      <c r="AE10" s="7">
        <f t="shared" ref="AE10" si="20">AD10/AD$19</f>
        <v>0.5</v>
      </c>
      <c r="AF10" s="4">
        <v>16</v>
      </c>
      <c r="AG10" s="7">
        <f t="shared" ref="AG10" si="21">AF10/AF$19</f>
        <v>0.48484848484848486</v>
      </c>
      <c r="AH10" s="4">
        <v>14</v>
      </c>
      <c r="AI10" s="7">
        <f t="shared" ref="AI10" si="22">AH10/AH$19</f>
        <v>0.4</v>
      </c>
      <c r="AJ10" s="4">
        <v>17</v>
      </c>
      <c r="AK10" s="7">
        <f t="shared" si="2"/>
        <v>0.41463414634146339</v>
      </c>
      <c r="AL10" s="68">
        <v>19</v>
      </c>
      <c r="AM10" s="7">
        <f t="shared" si="3"/>
        <v>0.41304347826086957</v>
      </c>
      <c r="AN10" s="68"/>
      <c r="AO10" s="7"/>
      <c r="AP10" s="68">
        <v>14</v>
      </c>
      <c r="AQ10" s="46">
        <f>AP10/AP19</f>
        <v>1</v>
      </c>
      <c r="AR10" s="50">
        <v>14</v>
      </c>
      <c r="AS10" s="72">
        <f>AR10/AR19</f>
        <v>0.93333333333333335</v>
      </c>
      <c r="AT10" s="50">
        <v>22</v>
      </c>
      <c r="AU10" s="72">
        <f>AT10/AT19</f>
        <v>0.95652173913043481</v>
      </c>
      <c r="AV10" s="50">
        <v>195</v>
      </c>
      <c r="AW10" s="56">
        <f>AV10/AV19</f>
        <v>0.72761194029850751</v>
      </c>
      <c r="AX10" s="33">
        <v>25</v>
      </c>
      <c r="AY10" s="7">
        <f t="shared" ref="AY10" si="23">AX10/AX$19</f>
        <v>0.86206896551724133</v>
      </c>
      <c r="AZ10" s="4">
        <v>37</v>
      </c>
      <c r="BA10" s="7">
        <f t="shared" ref="BA10" si="24">AZ10/AZ$19</f>
        <v>0.94871794871794868</v>
      </c>
      <c r="BB10" s="4">
        <v>18</v>
      </c>
      <c r="BC10" s="7">
        <f t="shared" ref="BC10" si="25">BB10/BB$19</f>
        <v>0.8571428571428571</v>
      </c>
      <c r="BD10" s="4">
        <v>22</v>
      </c>
      <c r="BE10" s="7">
        <f t="shared" ref="BE10" si="26">BD10/BD$19</f>
        <v>0.88</v>
      </c>
      <c r="BF10" s="4">
        <v>18</v>
      </c>
      <c r="BG10" s="7">
        <f t="shared" ref="BG10" si="27">BF10/BF$19</f>
        <v>0.81818181818181823</v>
      </c>
      <c r="BH10" s="4">
        <v>17</v>
      </c>
      <c r="BI10" s="7">
        <f t="shared" si="4"/>
        <v>0.80952380952380953</v>
      </c>
      <c r="BJ10" s="68">
        <v>14</v>
      </c>
      <c r="BK10" s="7">
        <f t="shared" si="5"/>
        <v>0.77777777777777779</v>
      </c>
      <c r="BL10" s="68"/>
      <c r="BM10" s="7"/>
      <c r="BN10" s="68">
        <v>7</v>
      </c>
      <c r="BO10" s="46">
        <f>BN10/BN19</f>
        <v>1</v>
      </c>
      <c r="BP10" s="50">
        <v>7</v>
      </c>
      <c r="BQ10" s="72">
        <f>BP10/BP19</f>
        <v>1</v>
      </c>
      <c r="BR10" s="50">
        <v>6</v>
      </c>
      <c r="BS10" s="72">
        <f>BR10/BR19</f>
        <v>1</v>
      </c>
      <c r="BT10" s="50">
        <v>8</v>
      </c>
      <c r="BU10" s="56">
        <f>BT10/BT19</f>
        <v>1</v>
      </c>
      <c r="BV10" s="33">
        <f t="shared" si="6"/>
        <v>50</v>
      </c>
      <c r="BW10" s="7">
        <f t="shared" ref="BW10" si="28">BV10/BV$19</f>
        <v>0.63291139240506333</v>
      </c>
      <c r="BX10" s="4">
        <f t="shared" si="7"/>
        <v>57</v>
      </c>
      <c r="BY10" s="7">
        <f t="shared" ref="BY10" si="29">BX10/BX$19</f>
        <v>0.70370370370370372</v>
      </c>
      <c r="BZ10" s="4">
        <f t="shared" si="8"/>
        <v>35</v>
      </c>
      <c r="CA10" s="7">
        <f t="shared" ref="CA10" si="30">BZ10/BZ$19</f>
        <v>0.59322033898305082</v>
      </c>
      <c r="CB10" s="4">
        <f t="shared" si="9"/>
        <v>41</v>
      </c>
      <c r="CC10" s="7">
        <f t="shared" ref="CC10" si="31">CB10/CB$19</f>
        <v>0.62121212121212122</v>
      </c>
      <c r="CD10" s="4">
        <f t="shared" si="10"/>
        <v>35</v>
      </c>
      <c r="CE10" s="7">
        <f t="shared" ref="CE10" si="32">CD10/CD$19</f>
        <v>0.53846153846153844</v>
      </c>
      <c r="CF10" s="4">
        <f t="shared" si="11"/>
        <v>37</v>
      </c>
      <c r="CG10" s="7">
        <f t="shared" si="12"/>
        <v>0.53623188405797106</v>
      </c>
      <c r="CH10" s="68">
        <v>36</v>
      </c>
      <c r="CI10" s="7">
        <f t="shared" si="13"/>
        <v>0.52173913043478259</v>
      </c>
      <c r="CJ10" s="68"/>
      <c r="CK10" s="7"/>
      <c r="CL10" s="68">
        <v>21</v>
      </c>
      <c r="CM10" s="46">
        <f>CL10/CL19</f>
        <v>1</v>
      </c>
      <c r="CN10" s="50">
        <v>21</v>
      </c>
      <c r="CO10" s="72">
        <f>CN10/CN19</f>
        <v>0.95454545454545459</v>
      </c>
      <c r="CP10" s="50">
        <v>28</v>
      </c>
      <c r="CQ10" s="72">
        <f>CP10/CP19</f>
        <v>0.96551724137931039</v>
      </c>
      <c r="CR10" s="50">
        <v>203</v>
      </c>
      <c r="CS10" s="56">
        <f>CR10/CR19</f>
        <v>0.73550724637681164</v>
      </c>
    </row>
    <row r="11" spans="1:97" ht="47.25" customHeight="1" thickTop="1" x14ac:dyDescent="0.25">
      <c r="A11" s="30" t="s">
        <v>0</v>
      </c>
      <c r="B11" s="37"/>
      <c r="C11" s="8"/>
      <c r="D11" s="11">
        <v>1</v>
      </c>
      <c r="E11" s="8">
        <f t="shared" si="14"/>
        <v>0.16666666666666666</v>
      </c>
      <c r="F11" s="11">
        <v>1</v>
      </c>
      <c r="G11" s="8">
        <f t="shared" ref="G11" si="33">F11/F$19</f>
        <v>0.16666666666666666</v>
      </c>
      <c r="H11" s="11">
        <v>2</v>
      </c>
      <c r="I11" s="8">
        <f t="shared" ref="I11" si="34">H11/H$19</f>
        <v>0.25</v>
      </c>
      <c r="J11" s="11">
        <v>1</v>
      </c>
      <c r="K11" s="8">
        <f t="shared" ref="K11" si="35">J11/J$19</f>
        <v>0.125</v>
      </c>
      <c r="L11" s="11">
        <v>1</v>
      </c>
      <c r="M11" s="8">
        <f t="shared" si="0"/>
        <v>0.14285714285714285</v>
      </c>
      <c r="N11" s="67"/>
      <c r="O11" s="8"/>
      <c r="P11" s="67"/>
      <c r="Q11" s="8"/>
      <c r="R11" s="67"/>
      <c r="S11" s="45"/>
      <c r="T11" s="51"/>
      <c r="U11" s="74"/>
      <c r="V11" s="74"/>
      <c r="W11" s="74"/>
      <c r="X11" s="51"/>
      <c r="Y11" s="57"/>
      <c r="Z11" s="34">
        <v>1</v>
      </c>
      <c r="AA11" s="8">
        <f t="shared" ref="AA11" si="36">Z11/Z$19</f>
        <v>2.3255813953488372E-2</v>
      </c>
      <c r="AB11" s="5">
        <v>1</v>
      </c>
      <c r="AC11" s="8">
        <f t="shared" ref="AC11" si="37">AB11/AB$19</f>
        <v>2.7777777777777776E-2</v>
      </c>
      <c r="AD11" s="5"/>
      <c r="AE11" s="8">
        <f t="shared" ref="AE11" si="38">AD11/AD$19</f>
        <v>0</v>
      </c>
      <c r="AF11" s="5"/>
      <c r="AG11" s="8">
        <f t="shared" ref="AG11" si="39">AF11/AF$19</f>
        <v>0</v>
      </c>
      <c r="AH11" s="5"/>
      <c r="AI11" s="8">
        <f t="shared" ref="AI11" si="40">AH11/AH$19</f>
        <v>0</v>
      </c>
      <c r="AJ11" s="5"/>
      <c r="AK11" s="8">
        <f t="shared" si="2"/>
        <v>0</v>
      </c>
      <c r="AL11" s="67"/>
      <c r="AM11" s="8"/>
      <c r="AN11" s="67"/>
      <c r="AO11" s="8"/>
      <c r="AP11" s="67">
        <v>1</v>
      </c>
      <c r="AQ11" s="45">
        <f>AP11/AP19</f>
        <v>7.1428571428571425E-2</v>
      </c>
      <c r="AR11" s="51"/>
      <c r="AS11" s="74"/>
      <c r="AT11" s="51"/>
      <c r="AU11" s="74"/>
      <c r="AV11" s="51">
        <v>2</v>
      </c>
      <c r="AW11" s="57">
        <f>AV11/AV19</f>
        <v>7.462686567164179E-3</v>
      </c>
      <c r="AX11" s="34"/>
      <c r="AY11" s="8"/>
      <c r="AZ11" s="5"/>
      <c r="BA11" s="8">
        <f t="shared" ref="BA11" si="41">AZ11/AZ$19</f>
        <v>0</v>
      </c>
      <c r="BB11" s="5"/>
      <c r="BC11" s="8">
        <f t="shared" ref="BC11" si="42">BB11/BB$19</f>
        <v>0</v>
      </c>
      <c r="BD11" s="5"/>
      <c r="BE11" s="8">
        <f t="shared" ref="BE11" si="43">BD11/BD$19</f>
        <v>0</v>
      </c>
      <c r="BF11" s="5"/>
      <c r="BG11" s="8">
        <f t="shared" ref="BG11" si="44">BF11/BF$19</f>
        <v>0</v>
      </c>
      <c r="BH11" s="5"/>
      <c r="BI11" s="8">
        <f t="shared" si="4"/>
        <v>0</v>
      </c>
      <c r="BJ11" s="67"/>
      <c r="BK11" s="8"/>
      <c r="BL11" s="67"/>
      <c r="BM11" s="8"/>
      <c r="BN11" s="67">
        <v>1</v>
      </c>
      <c r="BO11" s="45">
        <f>BN11/BN19</f>
        <v>0.14285714285714285</v>
      </c>
      <c r="BP11" s="51"/>
      <c r="BQ11" s="74"/>
      <c r="BR11" s="51"/>
      <c r="BS11" s="74"/>
      <c r="BT11" s="51"/>
      <c r="BU11" s="57"/>
      <c r="BV11" s="34">
        <f t="shared" si="6"/>
        <v>1</v>
      </c>
      <c r="BW11" s="8">
        <f t="shared" ref="BW11" si="45">BV11/BV$19</f>
        <v>1.2658227848101266E-2</v>
      </c>
      <c r="BX11" s="5">
        <f t="shared" si="7"/>
        <v>2</v>
      </c>
      <c r="BY11" s="8">
        <f t="shared" ref="BY11" si="46">BX11/BX$19</f>
        <v>2.4691358024691357E-2</v>
      </c>
      <c r="BZ11" s="5">
        <f t="shared" si="8"/>
        <v>1</v>
      </c>
      <c r="CA11" s="8">
        <f t="shared" ref="CA11" si="47">BZ11/BZ$19</f>
        <v>1.6949152542372881E-2</v>
      </c>
      <c r="CB11" s="5">
        <f t="shared" si="9"/>
        <v>2</v>
      </c>
      <c r="CC11" s="8">
        <f t="shared" ref="CC11" si="48">CB11/CB$19</f>
        <v>3.0303030303030304E-2</v>
      </c>
      <c r="CD11" s="5">
        <f t="shared" si="10"/>
        <v>1</v>
      </c>
      <c r="CE11" s="8">
        <f t="shared" ref="CE11" si="49">CD11/CD$19</f>
        <v>1.5384615384615385E-2</v>
      </c>
      <c r="CF11" s="5">
        <f t="shared" si="11"/>
        <v>1</v>
      </c>
      <c r="CG11" s="8">
        <f t="shared" si="12"/>
        <v>1.4492753623188406E-2</v>
      </c>
      <c r="CH11" s="67"/>
      <c r="CI11" s="8"/>
      <c r="CJ11" s="67"/>
      <c r="CK11" s="8"/>
      <c r="CL11" s="67">
        <v>2</v>
      </c>
      <c r="CM11" s="45">
        <f>CL11/CL19</f>
        <v>9.5238095238095233E-2</v>
      </c>
      <c r="CN11" s="51"/>
      <c r="CO11" s="74"/>
      <c r="CP11" s="51"/>
      <c r="CQ11" s="74"/>
      <c r="CR11" s="51">
        <v>2</v>
      </c>
      <c r="CS11" s="57">
        <f>CR11/CR19</f>
        <v>7.246376811594203E-3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4"/>
        <v>0</v>
      </c>
      <c r="F12" s="9"/>
      <c r="G12" s="6">
        <f t="shared" ref="G12" si="50">F12/F$19</f>
        <v>0</v>
      </c>
      <c r="H12" s="9"/>
      <c r="I12" s="6">
        <f t="shared" ref="I12" si="51">H12/H$19</f>
        <v>0</v>
      </c>
      <c r="J12" s="9"/>
      <c r="K12" s="6">
        <f t="shared" ref="K12" si="52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47"/>
      <c r="W12" s="47"/>
      <c r="X12" s="52"/>
      <c r="Y12" s="19"/>
      <c r="Z12" s="32">
        <v>1</v>
      </c>
      <c r="AA12" s="6">
        <f t="shared" ref="AA12" si="53">Z12/Z$19</f>
        <v>2.3255813953488372E-2</v>
      </c>
      <c r="AB12" s="3"/>
      <c r="AC12" s="6">
        <f t="shared" ref="AC12" si="54">AB12/AB$19</f>
        <v>0</v>
      </c>
      <c r="AD12" s="3"/>
      <c r="AE12" s="6">
        <f t="shared" ref="AE12" si="55">AD12/AD$19</f>
        <v>0</v>
      </c>
      <c r="AF12" s="3"/>
      <c r="AG12" s="6">
        <f t="shared" ref="AG12" si="56">AF12/AF$19</f>
        <v>0</v>
      </c>
      <c r="AH12" s="3"/>
      <c r="AI12" s="6">
        <f t="shared" ref="AI12" si="57">AH12/AH$19</f>
        <v>0</v>
      </c>
      <c r="AJ12" s="3"/>
      <c r="AK12" s="6">
        <f t="shared" si="2"/>
        <v>0</v>
      </c>
      <c r="AL12" s="69"/>
      <c r="AM12" s="6"/>
      <c r="AN12" s="69"/>
      <c r="AO12" s="6"/>
      <c r="AP12" s="69">
        <v>1</v>
      </c>
      <c r="AQ12" s="47">
        <f>AP12/AP19</f>
        <v>7.1428571428571425E-2</v>
      </c>
      <c r="AR12" s="52">
        <v>1</v>
      </c>
      <c r="AS12" s="47">
        <f>AR12/AR19</f>
        <v>6.6666666666666666E-2</v>
      </c>
      <c r="AT12" s="52"/>
      <c r="AU12" s="47"/>
      <c r="AV12" s="52">
        <v>1</v>
      </c>
      <c r="AW12" s="19">
        <f>AV12/AV19</f>
        <v>3.7313432835820895E-3</v>
      </c>
      <c r="AX12" s="32">
        <v>1</v>
      </c>
      <c r="AY12" s="6">
        <f t="shared" ref="AY12" si="58">AX12/AX$19</f>
        <v>3.4482758620689655E-2</v>
      </c>
      <c r="AZ12" s="3">
        <v>1</v>
      </c>
      <c r="BA12" s="6">
        <f t="shared" ref="BA12" si="59">AZ12/AZ$19</f>
        <v>2.564102564102564E-2</v>
      </c>
      <c r="BB12" s="3"/>
      <c r="BC12" s="6">
        <f t="shared" ref="BC12" si="60">BB12/BB$19</f>
        <v>0</v>
      </c>
      <c r="BD12" s="3">
        <v>1</v>
      </c>
      <c r="BE12" s="6">
        <f t="shared" ref="BE12" si="61">BD12/BD$19</f>
        <v>0.04</v>
      </c>
      <c r="BF12" s="3"/>
      <c r="BG12" s="6">
        <f t="shared" ref="BG12" si="62">BF12/BF$19</f>
        <v>0</v>
      </c>
      <c r="BH12" s="3"/>
      <c r="BI12" s="6">
        <f t="shared" si="4"/>
        <v>0</v>
      </c>
      <c r="BJ12" s="69"/>
      <c r="BK12" s="6"/>
      <c r="BL12" s="69"/>
      <c r="BM12" s="6"/>
      <c r="BN12" s="69"/>
      <c r="BO12" s="47"/>
      <c r="BP12" s="52"/>
      <c r="BQ12" s="47"/>
      <c r="BR12" s="52"/>
      <c r="BS12" s="47"/>
      <c r="BT12" s="52"/>
      <c r="BU12" s="19"/>
      <c r="BV12" s="32">
        <f t="shared" si="6"/>
        <v>2</v>
      </c>
      <c r="BW12" s="6">
        <f t="shared" ref="BW12" si="63">BV12/BV$19</f>
        <v>2.5316455696202531E-2</v>
      </c>
      <c r="BX12" s="3">
        <f t="shared" si="7"/>
        <v>1</v>
      </c>
      <c r="BY12" s="6">
        <f t="shared" ref="BY12" si="64">BX12/BX$19</f>
        <v>1.2345679012345678E-2</v>
      </c>
      <c r="BZ12" s="3">
        <f t="shared" si="8"/>
        <v>0</v>
      </c>
      <c r="CA12" s="6">
        <f t="shared" ref="CA12" si="65">BZ12/BZ$19</f>
        <v>0</v>
      </c>
      <c r="CB12" s="3">
        <f t="shared" si="9"/>
        <v>1</v>
      </c>
      <c r="CC12" s="6">
        <f t="shared" ref="CC12" si="66">CB12/CB$19</f>
        <v>1.5151515151515152E-2</v>
      </c>
      <c r="CD12" s="3">
        <f t="shared" si="10"/>
        <v>0</v>
      </c>
      <c r="CE12" s="6">
        <f t="shared" ref="CE12" si="67">CD12/CD$19</f>
        <v>0</v>
      </c>
      <c r="CF12" s="3">
        <f t="shared" si="11"/>
        <v>0</v>
      </c>
      <c r="CG12" s="6">
        <f t="shared" si="12"/>
        <v>0</v>
      </c>
      <c r="CH12" s="69"/>
      <c r="CI12" s="6"/>
      <c r="CJ12" s="69"/>
      <c r="CK12" s="6"/>
      <c r="CL12" s="69">
        <v>1</v>
      </c>
      <c r="CM12" s="47">
        <f>CL12/CL19</f>
        <v>4.7619047619047616E-2</v>
      </c>
      <c r="CN12" s="52">
        <v>1</v>
      </c>
      <c r="CO12" s="47">
        <f>CN12/CN19</f>
        <v>4.5454545454545456E-2</v>
      </c>
      <c r="CP12" s="52"/>
      <c r="CQ12" s="47"/>
      <c r="CR12" s="52">
        <v>1</v>
      </c>
      <c r="CS12" s="19">
        <f>CR12/CR19</f>
        <v>3.6231884057971015E-3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4"/>
        <v>0</v>
      </c>
      <c r="F13" s="9"/>
      <c r="G13" s="6">
        <f t="shared" ref="G13" si="68">F13/F$19</f>
        <v>0</v>
      </c>
      <c r="H13" s="9"/>
      <c r="I13" s="6">
        <f t="shared" ref="I13" si="69">H13/H$19</f>
        <v>0</v>
      </c>
      <c r="J13" s="9"/>
      <c r="K13" s="6">
        <f t="shared" ref="K13" si="70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47"/>
      <c r="W13" s="47"/>
      <c r="X13" s="52"/>
      <c r="Y13" s="19"/>
      <c r="Z13" s="32"/>
      <c r="AA13" s="6"/>
      <c r="AB13" s="3"/>
      <c r="AC13" s="6">
        <f t="shared" ref="AC13" si="71">AB13/AB$19</f>
        <v>0</v>
      </c>
      <c r="AD13" s="3"/>
      <c r="AE13" s="6">
        <f t="shared" ref="AE13" si="72">AD13/AD$19</f>
        <v>0</v>
      </c>
      <c r="AF13" s="3"/>
      <c r="AG13" s="6">
        <f t="shared" ref="AG13" si="73">AF13/AF$19</f>
        <v>0</v>
      </c>
      <c r="AH13" s="3"/>
      <c r="AI13" s="6">
        <f t="shared" ref="AI13" si="74">AH13/AH$19</f>
        <v>0</v>
      </c>
      <c r="AJ13" s="3"/>
      <c r="AK13" s="6">
        <f t="shared" si="2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5">AZ13/AZ$19</f>
        <v>0</v>
      </c>
      <c r="BB13" s="3"/>
      <c r="BC13" s="6">
        <f t="shared" ref="BC13" si="76">BB13/BB$19</f>
        <v>0</v>
      </c>
      <c r="BD13" s="3"/>
      <c r="BE13" s="6">
        <f t="shared" ref="BE13" si="77">BD13/BD$19</f>
        <v>0</v>
      </c>
      <c r="BF13" s="3"/>
      <c r="BG13" s="6">
        <f t="shared" ref="BG13" si="78">BF13/BF$19</f>
        <v>0</v>
      </c>
      <c r="BH13" s="3"/>
      <c r="BI13" s="6">
        <f t="shared" si="4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7"/>
        <v>0</v>
      </c>
      <c r="BY13" s="6">
        <f t="shared" ref="BY13" si="79">BX13/BX$19</f>
        <v>0</v>
      </c>
      <c r="BZ13" s="3">
        <f t="shared" si="8"/>
        <v>0</v>
      </c>
      <c r="CA13" s="6">
        <f t="shared" ref="CA13" si="80">BZ13/BZ$19</f>
        <v>0</v>
      </c>
      <c r="CB13" s="3">
        <f t="shared" si="9"/>
        <v>0</v>
      </c>
      <c r="CC13" s="6">
        <f t="shared" ref="CC13" si="81">CB13/CB$19</f>
        <v>0</v>
      </c>
      <c r="CD13" s="3">
        <f t="shared" si="10"/>
        <v>0</v>
      </c>
      <c r="CE13" s="6">
        <f t="shared" ref="CE13" si="82">CD13/CD$19</f>
        <v>0</v>
      </c>
      <c r="CF13" s="3">
        <f t="shared" si="11"/>
        <v>0</v>
      </c>
      <c r="CG13" s="6">
        <f t="shared" si="12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>
        <v>1</v>
      </c>
      <c r="E14" s="6">
        <f t="shared" si="14"/>
        <v>0.16666666666666666</v>
      </c>
      <c r="F14" s="9">
        <v>1</v>
      </c>
      <c r="G14" s="6">
        <f t="shared" ref="G14" si="83">F14/F$19</f>
        <v>0.16666666666666666</v>
      </c>
      <c r="H14" s="9">
        <v>1</v>
      </c>
      <c r="I14" s="6">
        <f t="shared" ref="I14" si="84">H14/H$19</f>
        <v>0.125</v>
      </c>
      <c r="J14" s="9">
        <v>1</v>
      </c>
      <c r="K14" s="6">
        <f t="shared" ref="K14" si="85">J14/J$19</f>
        <v>0.125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47"/>
      <c r="W14" s="47"/>
      <c r="X14" s="52"/>
      <c r="Y14" s="19"/>
      <c r="Z14" s="32">
        <v>3</v>
      </c>
      <c r="AA14" s="6">
        <f t="shared" ref="AA14" si="86">Z14/Z$19</f>
        <v>6.9767441860465115E-2</v>
      </c>
      <c r="AB14" s="3">
        <v>1</v>
      </c>
      <c r="AC14" s="6">
        <f t="shared" ref="AC14" si="87">AB14/AB$19</f>
        <v>2.7777777777777776E-2</v>
      </c>
      <c r="AD14" s="3">
        <v>1</v>
      </c>
      <c r="AE14" s="6">
        <f t="shared" ref="AE14" si="88">AD14/AD$19</f>
        <v>3.125E-2</v>
      </c>
      <c r="AF14" s="3"/>
      <c r="AG14" s="6">
        <f t="shared" ref="AG14" si="89">AF14/AF$19</f>
        <v>0</v>
      </c>
      <c r="AH14" s="3"/>
      <c r="AI14" s="6">
        <f t="shared" ref="AI14" si="90">AH14/AH$19</f>
        <v>0</v>
      </c>
      <c r="AJ14" s="3"/>
      <c r="AK14" s="6">
        <f t="shared" si="2"/>
        <v>0</v>
      </c>
      <c r="AL14" s="69">
        <v>3</v>
      </c>
      <c r="AM14" s="6">
        <f t="shared" si="3"/>
        <v>6.5217391304347824E-2</v>
      </c>
      <c r="AN14" s="69"/>
      <c r="AO14" s="6"/>
      <c r="AP14" s="69">
        <v>1</v>
      </c>
      <c r="AQ14" s="47">
        <f>AP14/AP19</f>
        <v>7.1428571428571425E-2</v>
      </c>
      <c r="AR14" s="52">
        <v>2</v>
      </c>
      <c r="AS14" s="47">
        <f>AR14/AR19</f>
        <v>0.13333333333333333</v>
      </c>
      <c r="AT14" s="52">
        <v>1</v>
      </c>
      <c r="AU14" s="47">
        <f>AT14/AT19</f>
        <v>4.3478260869565216E-2</v>
      </c>
      <c r="AV14" s="52">
        <v>1</v>
      </c>
      <c r="AW14" s="19">
        <f>AV14/AV19</f>
        <v>3.7313432835820895E-3</v>
      </c>
      <c r="AX14" s="32">
        <v>2</v>
      </c>
      <c r="AY14" s="6">
        <f t="shared" ref="AY14" si="91">AX14/AX$19</f>
        <v>6.8965517241379309E-2</v>
      </c>
      <c r="AZ14" s="3">
        <v>4</v>
      </c>
      <c r="BA14" s="6">
        <f t="shared" ref="BA14" si="92">AZ14/AZ$19</f>
        <v>0.10256410256410256</v>
      </c>
      <c r="BB14" s="3">
        <v>1</v>
      </c>
      <c r="BC14" s="6">
        <f t="shared" ref="BC14" si="93">BB14/BB$19</f>
        <v>4.7619047619047616E-2</v>
      </c>
      <c r="BD14" s="3">
        <v>1</v>
      </c>
      <c r="BE14" s="6">
        <f t="shared" ref="BE14" si="94">BD14/BD$19</f>
        <v>0.04</v>
      </c>
      <c r="BF14" s="3">
        <v>1</v>
      </c>
      <c r="BG14" s="6">
        <f t="shared" ref="BG14" si="95">BF14/BF$19</f>
        <v>4.5454545454545456E-2</v>
      </c>
      <c r="BH14" s="3"/>
      <c r="BI14" s="6">
        <f t="shared" si="4"/>
        <v>0</v>
      </c>
      <c r="BJ14" s="69"/>
      <c r="BK14" s="6"/>
      <c r="BL14" s="69"/>
      <c r="BM14" s="6"/>
      <c r="BN14" s="69">
        <v>2</v>
      </c>
      <c r="BO14" s="47">
        <f>BN14/BN19</f>
        <v>0.2857142857142857</v>
      </c>
      <c r="BP14" s="52">
        <v>2</v>
      </c>
      <c r="BQ14" s="47">
        <f>BP14/BP19</f>
        <v>0.2857142857142857</v>
      </c>
      <c r="BR14" s="52">
        <v>1</v>
      </c>
      <c r="BS14" s="47">
        <f>BR14/BR19</f>
        <v>0.16666666666666666</v>
      </c>
      <c r="BT14" s="52">
        <v>1</v>
      </c>
      <c r="BU14" s="19">
        <f>BT14/BT19</f>
        <v>0.125</v>
      </c>
      <c r="BV14" s="32">
        <f t="shared" si="6"/>
        <v>5</v>
      </c>
      <c r="BW14" s="6">
        <f t="shared" ref="BW14" si="96">BV14/BV$19</f>
        <v>6.3291139240506333E-2</v>
      </c>
      <c r="BX14" s="3">
        <f t="shared" si="7"/>
        <v>6</v>
      </c>
      <c r="BY14" s="6">
        <f t="shared" ref="BY14" si="97">BX14/BX$19</f>
        <v>7.407407407407407E-2</v>
      </c>
      <c r="BZ14" s="3">
        <f t="shared" si="8"/>
        <v>3</v>
      </c>
      <c r="CA14" s="6">
        <f t="shared" ref="CA14" si="98">BZ14/BZ$19</f>
        <v>5.0847457627118647E-2</v>
      </c>
      <c r="CB14" s="3">
        <f t="shared" si="9"/>
        <v>2</v>
      </c>
      <c r="CC14" s="6">
        <f t="shared" ref="CC14" si="99">CB14/CB$19</f>
        <v>3.0303030303030304E-2</v>
      </c>
      <c r="CD14" s="3">
        <f t="shared" si="10"/>
        <v>2</v>
      </c>
      <c r="CE14" s="6">
        <f t="shared" ref="CE14" si="100">CD14/CD$19</f>
        <v>3.0769230769230771E-2</v>
      </c>
      <c r="CF14" s="3">
        <f t="shared" si="11"/>
        <v>0</v>
      </c>
      <c r="CG14" s="6">
        <f t="shared" si="12"/>
        <v>0</v>
      </c>
      <c r="CH14" s="69">
        <v>3</v>
      </c>
      <c r="CI14" s="6">
        <f t="shared" si="13"/>
        <v>4.3478260869565216E-2</v>
      </c>
      <c r="CJ14" s="69"/>
      <c r="CK14" s="6"/>
      <c r="CL14" s="69">
        <v>3</v>
      </c>
      <c r="CM14" s="47">
        <f>CL14/CL19</f>
        <v>0.14285714285714285</v>
      </c>
      <c r="CN14" s="52">
        <v>4</v>
      </c>
      <c r="CO14" s="47">
        <f>CN14/CN19</f>
        <v>0.18181818181818182</v>
      </c>
      <c r="CP14" s="52">
        <v>2</v>
      </c>
      <c r="CQ14" s="47">
        <f>CP14/CP19</f>
        <v>6.8965517241379309E-2</v>
      </c>
      <c r="CR14" s="52">
        <v>2</v>
      </c>
      <c r="CS14" s="19">
        <f>CR14/CR19</f>
        <v>7.246376811594203E-3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4"/>
        <v>0</v>
      </c>
      <c r="F15" s="9"/>
      <c r="G15" s="6">
        <f t="shared" ref="G15" si="101">F15/F$19</f>
        <v>0</v>
      </c>
      <c r="H15" s="9"/>
      <c r="I15" s="6">
        <f t="shared" ref="I15" si="102">H15/H$19</f>
        <v>0</v>
      </c>
      <c r="J15" s="9"/>
      <c r="K15" s="6">
        <f t="shared" ref="K15" si="103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47"/>
      <c r="W15" s="47"/>
      <c r="X15" s="52"/>
      <c r="Y15" s="19"/>
      <c r="Z15" s="32"/>
      <c r="AA15" s="6"/>
      <c r="AB15" s="3"/>
      <c r="AC15" s="6">
        <f t="shared" ref="AC15" si="104">AB15/AB$19</f>
        <v>0</v>
      </c>
      <c r="AD15" s="3"/>
      <c r="AE15" s="6">
        <f t="shared" ref="AE15" si="105">AD15/AD$19</f>
        <v>0</v>
      </c>
      <c r="AF15" s="3"/>
      <c r="AG15" s="6">
        <f t="shared" ref="AG15" si="106">AF15/AF$19</f>
        <v>0</v>
      </c>
      <c r="AH15" s="3"/>
      <c r="AI15" s="6">
        <f t="shared" ref="AI15" si="107">AH15/AH$19</f>
        <v>0</v>
      </c>
      <c r="AJ15" s="3"/>
      <c r="AK15" s="6">
        <f t="shared" si="2"/>
        <v>0</v>
      </c>
      <c r="AL15" s="69"/>
      <c r="AM15" s="6"/>
      <c r="AN15" s="69"/>
      <c r="AO15" s="6"/>
      <c r="AP15" s="69"/>
      <c r="AQ15" s="47"/>
      <c r="AR15" s="52"/>
      <c r="AS15" s="47"/>
      <c r="AT15" s="52">
        <v>2</v>
      </c>
      <c r="AU15" s="47">
        <f>AT15/AT19</f>
        <v>8.6956521739130432E-2</v>
      </c>
      <c r="AV15" s="52">
        <v>10</v>
      </c>
      <c r="AW15" s="19">
        <f>AV15/AV19</f>
        <v>3.7313432835820892E-2</v>
      </c>
      <c r="AX15" s="32"/>
      <c r="AY15" s="6"/>
      <c r="AZ15" s="3">
        <v>2</v>
      </c>
      <c r="BA15" s="6">
        <f t="shared" ref="BA15" si="108">AZ15/AZ$19</f>
        <v>5.128205128205128E-2</v>
      </c>
      <c r="BB15" s="3"/>
      <c r="BC15" s="6">
        <f t="shared" ref="BC15" si="109">BB15/BB$19</f>
        <v>0</v>
      </c>
      <c r="BD15" s="3"/>
      <c r="BE15" s="6">
        <f t="shared" ref="BE15" si="110">BD15/BD$19</f>
        <v>0</v>
      </c>
      <c r="BF15" s="3"/>
      <c r="BG15" s="6">
        <f t="shared" ref="BG15" si="111">BF15/BF$19</f>
        <v>0</v>
      </c>
      <c r="BH15" s="3"/>
      <c r="BI15" s="6">
        <f t="shared" si="4"/>
        <v>0</v>
      </c>
      <c r="BJ15" s="69"/>
      <c r="BK15" s="6"/>
      <c r="BL15" s="69"/>
      <c r="BM15" s="6"/>
      <c r="BN15" s="69"/>
      <c r="BO15" s="47"/>
      <c r="BP15" s="52"/>
      <c r="BQ15" s="47"/>
      <c r="BR15" s="52"/>
      <c r="BS15" s="47"/>
      <c r="BT15" s="52">
        <v>1</v>
      </c>
      <c r="BU15" s="19">
        <f>BT15/BT19</f>
        <v>0.125</v>
      </c>
      <c r="BV15" s="32"/>
      <c r="BW15" s="6"/>
      <c r="BX15" s="3">
        <f t="shared" si="7"/>
        <v>2</v>
      </c>
      <c r="BY15" s="6">
        <f t="shared" ref="BY15" si="112">BX15/BX$19</f>
        <v>2.4691358024691357E-2</v>
      </c>
      <c r="BZ15" s="3">
        <f t="shared" si="8"/>
        <v>0</v>
      </c>
      <c r="CA15" s="6">
        <f t="shared" ref="CA15" si="113">BZ15/BZ$19</f>
        <v>0</v>
      </c>
      <c r="CB15" s="3">
        <f t="shared" si="9"/>
        <v>0</v>
      </c>
      <c r="CC15" s="6">
        <f t="shared" ref="CC15" si="114">CB15/CB$19</f>
        <v>0</v>
      </c>
      <c r="CD15" s="3">
        <f t="shared" si="10"/>
        <v>0</v>
      </c>
      <c r="CE15" s="6">
        <f t="shared" ref="CE15" si="115">CD15/CD$19</f>
        <v>0</v>
      </c>
      <c r="CF15" s="3">
        <f t="shared" si="11"/>
        <v>0</v>
      </c>
      <c r="CG15" s="6">
        <f t="shared" si="12"/>
        <v>0</v>
      </c>
      <c r="CH15" s="69"/>
      <c r="CI15" s="6"/>
      <c r="CJ15" s="69"/>
      <c r="CK15" s="6"/>
      <c r="CL15" s="69"/>
      <c r="CM15" s="47"/>
      <c r="CN15" s="52"/>
      <c r="CO15" s="47"/>
      <c r="CP15" s="52">
        <v>2</v>
      </c>
      <c r="CQ15" s="47">
        <f>CP15/CP19</f>
        <v>6.8965517241379309E-2</v>
      </c>
      <c r="CR15" s="52">
        <v>11</v>
      </c>
      <c r="CS15" s="19">
        <f>CR15/CR19</f>
        <v>3.9855072463768113E-2</v>
      </c>
    </row>
    <row r="16" spans="1:97" ht="47.25" customHeight="1" x14ac:dyDescent="0.25">
      <c r="A16" s="28" t="s">
        <v>5</v>
      </c>
      <c r="B16" s="35">
        <v>1</v>
      </c>
      <c r="C16" s="6">
        <f t="shared" si="14"/>
        <v>0.14285714285714285</v>
      </c>
      <c r="D16" s="9"/>
      <c r="E16" s="6">
        <f t="shared" si="14"/>
        <v>0</v>
      </c>
      <c r="F16" s="9"/>
      <c r="G16" s="6">
        <f t="shared" ref="G16" si="116">F16/F$19</f>
        <v>0</v>
      </c>
      <c r="H16" s="9"/>
      <c r="I16" s="6">
        <f t="shared" ref="I16" si="117">H16/H$19</f>
        <v>0</v>
      </c>
      <c r="J16" s="9"/>
      <c r="K16" s="6">
        <f t="shared" ref="K16" si="118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47"/>
      <c r="W16" s="47"/>
      <c r="X16" s="52"/>
      <c r="Y16" s="19"/>
      <c r="Z16" s="32"/>
      <c r="AA16" s="6"/>
      <c r="AB16" s="3"/>
      <c r="AC16" s="6">
        <f t="shared" ref="AC16" si="119">AB16/AB$19</f>
        <v>0</v>
      </c>
      <c r="AD16" s="3"/>
      <c r="AE16" s="6">
        <f t="shared" ref="AE16" si="120">AD16/AD$19</f>
        <v>0</v>
      </c>
      <c r="AF16" s="3">
        <v>1</v>
      </c>
      <c r="AG16" s="6">
        <f t="shared" ref="AG16" si="121">AF16/AF$19</f>
        <v>3.0303030303030304E-2</v>
      </c>
      <c r="AH16" s="3">
        <v>1</v>
      </c>
      <c r="AI16" s="6">
        <f t="shared" ref="AI16" si="122">AH16/AH$19</f>
        <v>2.8571428571428571E-2</v>
      </c>
      <c r="AJ16" s="3">
        <v>1</v>
      </c>
      <c r="AK16" s="6">
        <f t="shared" si="2"/>
        <v>2.4390243902439025E-2</v>
      </c>
      <c r="AL16" s="69">
        <v>1</v>
      </c>
      <c r="AM16" s="6">
        <f t="shared" si="3"/>
        <v>2.1739130434782608E-2</v>
      </c>
      <c r="AN16" s="69"/>
      <c r="AO16" s="6"/>
      <c r="AP16" s="69"/>
      <c r="AQ16" s="47"/>
      <c r="AR16" s="52">
        <v>1</v>
      </c>
      <c r="AS16" s="47">
        <f>AR16/AR19</f>
        <v>6.6666666666666666E-2</v>
      </c>
      <c r="AT16" s="52">
        <v>1</v>
      </c>
      <c r="AU16" s="47">
        <f>AT16/AT19</f>
        <v>4.3478260869565216E-2</v>
      </c>
      <c r="AV16" s="52">
        <v>3</v>
      </c>
      <c r="AW16" s="19">
        <f>AV16/AV19</f>
        <v>1.1194029850746268E-2</v>
      </c>
      <c r="AX16" s="32"/>
      <c r="AY16" s="6"/>
      <c r="AZ16" s="3"/>
      <c r="BA16" s="6">
        <f t="shared" ref="BA16" si="123">AZ16/AZ$19</f>
        <v>0</v>
      </c>
      <c r="BB16" s="3"/>
      <c r="BC16" s="6">
        <f t="shared" ref="BC16" si="124">BB16/BB$19</f>
        <v>0</v>
      </c>
      <c r="BD16" s="3"/>
      <c r="BE16" s="6">
        <f t="shared" ref="BE16" si="125">BD16/BD$19</f>
        <v>0</v>
      </c>
      <c r="BF16" s="3"/>
      <c r="BG16" s="6">
        <f t="shared" ref="BG16" si="126">BF16/BF$19</f>
        <v>0</v>
      </c>
      <c r="BH16" s="3"/>
      <c r="BI16" s="6">
        <f t="shared" si="4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>
        <f t="shared" si="6"/>
        <v>1</v>
      </c>
      <c r="BW16" s="6">
        <f t="shared" ref="BW16" si="127">BV16/BV$19</f>
        <v>1.2658227848101266E-2</v>
      </c>
      <c r="BX16" s="3">
        <f t="shared" si="7"/>
        <v>0</v>
      </c>
      <c r="BY16" s="6">
        <f t="shared" ref="BY16" si="128">BX16/BX$19</f>
        <v>0</v>
      </c>
      <c r="BZ16" s="3">
        <f t="shared" si="8"/>
        <v>0</v>
      </c>
      <c r="CA16" s="6">
        <f t="shared" ref="CA16" si="129">BZ16/BZ$19</f>
        <v>0</v>
      </c>
      <c r="CB16" s="3">
        <f t="shared" si="9"/>
        <v>1</v>
      </c>
      <c r="CC16" s="6">
        <f t="shared" ref="CC16" si="130">CB16/CB$19</f>
        <v>1.5151515151515152E-2</v>
      </c>
      <c r="CD16" s="3">
        <f t="shared" si="10"/>
        <v>1</v>
      </c>
      <c r="CE16" s="6">
        <f t="shared" ref="CE16" si="131">CD16/CD$19</f>
        <v>1.5384615384615385E-2</v>
      </c>
      <c r="CF16" s="3">
        <f t="shared" si="11"/>
        <v>1</v>
      </c>
      <c r="CG16" s="6">
        <f t="shared" si="12"/>
        <v>1.4492753623188406E-2</v>
      </c>
      <c r="CH16" s="69">
        <v>1</v>
      </c>
      <c r="CI16" s="6">
        <f t="shared" si="13"/>
        <v>1.4492753623188406E-2</v>
      </c>
      <c r="CJ16" s="69"/>
      <c r="CK16" s="6"/>
      <c r="CL16" s="69"/>
      <c r="CM16" s="47"/>
      <c r="CN16" s="52">
        <v>1</v>
      </c>
      <c r="CO16" s="47">
        <f>CN16/CN19</f>
        <v>4.5454545454545456E-2</v>
      </c>
      <c r="CP16" s="52">
        <v>1</v>
      </c>
      <c r="CQ16" s="47">
        <f>CP16/CP19</f>
        <v>3.4482758620689655E-2</v>
      </c>
      <c r="CR16" s="52">
        <v>3</v>
      </c>
      <c r="CS16" s="19">
        <f>CR16/CR19</f>
        <v>1.0869565217391304E-2</v>
      </c>
    </row>
    <row r="17" spans="1:97" ht="47.25" customHeight="1" x14ac:dyDescent="0.25">
      <c r="A17" s="28" t="s">
        <v>6</v>
      </c>
      <c r="B17" s="35">
        <v>6</v>
      </c>
      <c r="C17" s="6">
        <f t="shared" si="14"/>
        <v>0.8571428571428571</v>
      </c>
      <c r="D17" s="9">
        <v>4</v>
      </c>
      <c r="E17" s="6">
        <f t="shared" si="14"/>
        <v>0.66666666666666663</v>
      </c>
      <c r="F17" s="9">
        <v>4</v>
      </c>
      <c r="G17" s="6">
        <f t="shared" ref="G17" si="132">F17/F$19</f>
        <v>0.66666666666666663</v>
      </c>
      <c r="H17" s="9">
        <v>5</v>
      </c>
      <c r="I17" s="6">
        <f t="shared" ref="I17" si="133">H17/H$19</f>
        <v>0.625</v>
      </c>
      <c r="J17" s="9">
        <v>6</v>
      </c>
      <c r="K17" s="6">
        <f t="shared" ref="K17" si="134">J17/J$19</f>
        <v>0.75</v>
      </c>
      <c r="L17" s="9">
        <v>6</v>
      </c>
      <c r="M17" s="6">
        <f t="shared" si="0"/>
        <v>0.8571428571428571</v>
      </c>
      <c r="N17" s="69">
        <v>5</v>
      </c>
      <c r="O17" s="6">
        <f t="shared" si="1"/>
        <v>1</v>
      </c>
      <c r="P17" s="69"/>
      <c r="Q17" s="6"/>
      <c r="R17" s="69"/>
      <c r="S17" s="47"/>
      <c r="T17" s="52"/>
      <c r="U17" s="47"/>
      <c r="V17" s="47"/>
      <c r="W17" s="47"/>
      <c r="X17" s="52"/>
      <c r="Y17" s="19"/>
      <c r="Z17" s="32">
        <v>38</v>
      </c>
      <c r="AA17" s="6">
        <f t="shared" ref="AA17" si="135">Z17/Z$19</f>
        <v>0.88372093023255816</v>
      </c>
      <c r="AB17" s="3">
        <v>34</v>
      </c>
      <c r="AC17" s="6">
        <f t="shared" ref="AC17" si="136">AB17/AB$19</f>
        <v>0.94444444444444442</v>
      </c>
      <c r="AD17" s="3">
        <v>31</v>
      </c>
      <c r="AE17" s="6">
        <f t="shared" ref="AE17" si="137">AD17/AD$19</f>
        <v>0.96875</v>
      </c>
      <c r="AF17" s="3">
        <v>32</v>
      </c>
      <c r="AG17" s="6">
        <f t="shared" ref="AG17" si="138">AF17/AF$19</f>
        <v>0.96969696969696972</v>
      </c>
      <c r="AH17" s="3">
        <v>34</v>
      </c>
      <c r="AI17" s="6">
        <f t="shared" ref="AI17" si="139">AH17/AH$19</f>
        <v>0.97142857142857142</v>
      </c>
      <c r="AJ17" s="3">
        <v>40</v>
      </c>
      <c r="AK17" s="6">
        <f t="shared" si="2"/>
        <v>0.97560975609756095</v>
      </c>
      <c r="AL17" s="69">
        <v>42</v>
      </c>
      <c r="AM17" s="6">
        <f t="shared" si="3"/>
        <v>0.91304347826086951</v>
      </c>
      <c r="AN17" s="69"/>
      <c r="AO17" s="6"/>
      <c r="AP17" s="69">
        <v>11</v>
      </c>
      <c r="AQ17" s="47">
        <f>AP17/AP19</f>
        <v>0.7857142857142857</v>
      </c>
      <c r="AR17" s="52">
        <v>11</v>
      </c>
      <c r="AS17" s="47">
        <f>AR17/AR19</f>
        <v>0.73333333333333328</v>
      </c>
      <c r="AT17" s="52">
        <v>19</v>
      </c>
      <c r="AU17" s="47">
        <f>AT17/AT19</f>
        <v>0.82608695652173914</v>
      </c>
      <c r="AV17" s="52">
        <v>249</v>
      </c>
      <c r="AW17" s="19">
        <f>AV17/AV19</f>
        <v>0.92910447761194026</v>
      </c>
      <c r="AX17" s="32">
        <v>26</v>
      </c>
      <c r="AY17" s="6">
        <f t="shared" ref="AY17" si="140">AX17/AX$19</f>
        <v>0.89655172413793105</v>
      </c>
      <c r="AZ17" s="3">
        <v>32</v>
      </c>
      <c r="BA17" s="6">
        <f t="shared" ref="BA17" si="141">AZ17/AZ$19</f>
        <v>0.82051282051282048</v>
      </c>
      <c r="BB17" s="3">
        <v>20</v>
      </c>
      <c r="BC17" s="6">
        <f t="shared" ref="BC17" si="142">BB17/BB$19</f>
        <v>0.95238095238095233</v>
      </c>
      <c r="BD17" s="3">
        <v>23</v>
      </c>
      <c r="BE17" s="6">
        <f t="shared" ref="BE17" si="143">BD17/BD$19</f>
        <v>0.92</v>
      </c>
      <c r="BF17" s="3">
        <v>21</v>
      </c>
      <c r="BG17" s="6">
        <f t="shared" ref="BG17" si="144">BF17/BF$19</f>
        <v>0.95454545454545459</v>
      </c>
      <c r="BH17" s="3">
        <v>21</v>
      </c>
      <c r="BI17" s="6">
        <f t="shared" si="4"/>
        <v>1</v>
      </c>
      <c r="BJ17" s="69">
        <v>18</v>
      </c>
      <c r="BK17" s="6">
        <f t="shared" si="5"/>
        <v>1</v>
      </c>
      <c r="BL17" s="69"/>
      <c r="BM17" s="6"/>
      <c r="BN17" s="69">
        <v>4</v>
      </c>
      <c r="BO17" s="47">
        <f>BN17/BN19</f>
        <v>0.5714285714285714</v>
      </c>
      <c r="BP17" s="52">
        <v>5</v>
      </c>
      <c r="BQ17" s="47">
        <f>BP17/BP19</f>
        <v>0.7142857142857143</v>
      </c>
      <c r="BR17" s="52">
        <v>5</v>
      </c>
      <c r="BS17" s="47">
        <f>BR17/BR19</f>
        <v>0.83333333333333337</v>
      </c>
      <c r="BT17" s="52">
        <v>6</v>
      </c>
      <c r="BU17" s="19">
        <f>BT17/BT19</f>
        <v>0.75</v>
      </c>
      <c r="BV17" s="32">
        <f t="shared" si="6"/>
        <v>70</v>
      </c>
      <c r="BW17" s="6">
        <f t="shared" ref="BW17" si="145">BV17/BV$19</f>
        <v>0.88607594936708856</v>
      </c>
      <c r="BX17" s="3">
        <f t="shared" si="7"/>
        <v>70</v>
      </c>
      <c r="BY17" s="6">
        <f t="shared" ref="BY17" si="146">BX17/BX$19</f>
        <v>0.86419753086419748</v>
      </c>
      <c r="BZ17" s="3">
        <f t="shared" si="8"/>
        <v>55</v>
      </c>
      <c r="CA17" s="6">
        <f t="shared" ref="CA17" si="147">BZ17/BZ$19</f>
        <v>0.93220338983050843</v>
      </c>
      <c r="CB17" s="3">
        <f t="shared" si="9"/>
        <v>60</v>
      </c>
      <c r="CC17" s="6">
        <f t="shared" ref="CC17" si="148">CB17/CB$19</f>
        <v>0.90909090909090906</v>
      </c>
      <c r="CD17" s="3">
        <f t="shared" si="10"/>
        <v>61</v>
      </c>
      <c r="CE17" s="6">
        <f t="shared" ref="CE17" si="149">CD17/CD$19</f>
        <v>0.93846153846153846</v>
      </c>
      <c r="CF17" s="3">
        <f t="shared" si="11"/>
        <v>67</v>
      </c>
      <c r="CG17" s="6">
        <f t="shared" si="12"/>
        <v>0.97101449275362317</v>
      </c>
      <c r="CH17" s="69">
        <v>65</v>
      </c>
      <c r="CI17" s="6">
        <f t="shared" si="13"/>
        <v>0.94202898550724634</v>
      </c>
      <c r="CJ17" s="69"/>
      <c r="CK17" s="6"/>
      <c r="CL17" s="69">
        <v>15</v>
      </c>
      <c r="CM17" s="47">
        <f>CL17/CL19</f>
        <v>0.7142857142857143</v>
      </c>
      <c r="CN17" s="52">
        <v>16</v>
      </c>
      <c r="CO17" s="47">
        <f>CN17/CN19</f>
        <v>0.72727272727272729</v>
      </c>
      <c r="CP17" s="52">
        <v>24</v>
      </c>
      <c r="CQ17" s="47">
        <f>CP17/CP19</f>
        <v>0.82758620689655171</v>
      </c>
      <c r="CR17" s="52">
        <v>255</v>
      </c>
      <c r="CS17" s="19">
        <f>CR17/CR19</f>
        <v>0.92391304347826086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4"/>
        <v>0</v>
      </c>
      <c r="F18" s="10"/>
      <c r="G18" s="7">
        <f t="shared" ref="G18" si="150">F18/F$19</f>
        <v>0</v>
      </c>
      <c r="H18" s="10"/>
      <c r="I18" s="7">
        <f t="shared" ref="I18" si="151">H18/H$19</f>
        <v>0</v>
      </c>
      <c r="J18" s="10"/>
      <c r="K18" s="7">
        <f t="shared" ref="K18" si="152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72"/>
      <c r="W18" s="72"/>
      <c r="X18" s="50"/>
      <c r="Y18" s="56"/>
      <c r="Z18" s="33"/>
      <c r="AA18" s="7"/>
      <c r="AB18" s="4"/>
      <c r="AC18" s="7">
        <f t="shared" ref="AC18" si="153">AB18/AB$19</f>
        <v>0</v>
      </c>
      <c r="AD18" s="4"/>
      <c r="AE18" s="7">
        <f t="shared" ref="AE18" si="154">AD18/AD$19</f>
        <v>0</v>
      </c>
      <c r="AF18" s="4"/>
      <c r="AG18" s="7">
        <f t="shared" ref="AG18" si="155">AF18/AF$19</f>
        <v>0</v>
      </c>
      <c r="AH18" s="4"/>
      <c r="AI18" s="7">
        <f t="shared" ref="AI18" si="156">AH18/AH$19</f>
        <v>0</v>
      </c>
      <c r="AJ18" s="4"/>
      <c r="AK18" s="7">
        <f t="shared" si="2"/>
        <v>0</v>
      </c>
      <c r="AL18" s="68"/>
      <c r="AM18" s="7"/>
      <c r="AN18" s="68"/>
      <c r="AO18" s="7"/>
      <c r="AP18" s="68"/>
      <c r="AQ18" s="46"/>
      <c r="AR18" s="50"/>
      <c r="AS18" s="72"/>
      <c r="AT18" s="50"/>
      <c r="AU18" s="72"/>
      <c r="AV18" s="50">
        <v>2</v>
      </c>
      <c r="AW18" s="56"/>
      <c r="AX18" s="33"/>
      <c r="AY18" s="7"/>
      <c r="AZ18" s="4"/>
      <c r="BA18" s="7">
        <f t="shared" ref="BA18" si="157">AZ18/AZ$19</f>
        <v>0</v>
      </c>
      <c r="BB18" s="4"/>
      <c r="BC18" s="7">
        <f t="shared" ref="BC18" si="158">BB18/BB$19</f>
        <v>0</v>
      </c>
      <c r="BD18" s="4"/>
      <c r="BE18" s="7">
        <f t="shared" ref="BE18" si="159">BD18/BD$19</f>
        <v>0</v>
      </c>
      <c r="BF18" s="4"/>
      <c r="BG18" s="7">
        <f t="shared" ref="BG18" si="160">BF18/BF$19</f>
        <v>0</v>
      </c>
      <c r="BH18" s="4"/>
      <c r="BI18" s="7">
        <f t="shared" si="4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/>
      <c r="BW18" s="7"/>
      <c r="BX18" s="4">
        <f t="shared" si="7"/>
        <v>0</v>
      </c>
      <c r="BY18" s="7">
        <f t="shared" ref="BY18" si="161">BX18/BX$19</f>
        <v>0</v>
      </c>
      <c r="BZ18" s="4">
        <f t="shared" si="8"/>
        <v>0</v>
      </c>
      <c r="CA18" s="7">
        <f t="shared" ref="CA18" si="162">BZ18/BZ$19</f>
        <v>0</v>
      </c>
      <c r="CB18" s="4">
        <f t="shared" si="9"/>
        <v>0</v>
      </c>
      <c r="CC18" s="7">
        <f t="shared" ref="CC18" si="163">CB18/CB$19</f>
        <v>0</v>
      </c>
      <c r="CD18" s="4">
        <f t="shared" si="10"/>
        <v>0</v>
      </c>
      <c r="CE18" s="7">
        <f t="shared" ref="CE18" si="164">CD18/CD$19</f>
        <v>0</v>
      </c>
      <c r="CF18" s="4">
        <f t="shared" si="11"/>
        <v>0</v>
      </c>
      <c r="CG18" s="7">
        <f t="shared" si="12"/>
        <v>0</v>
      </c>
      <c r="CH18" s="68"/>
      <c r="CI18" s="7"/>
      <c r="CJ18" s="68"/>
      <c r="CK18" s="7"/>
      <c r="CL18" s="68"/>
      <c r="CM18" s="46"/>
      <c r="CN18" s="50"/>
      <c r="CO18" s="72"/>
      <c r="CP18" s="50"/>
      <c r="CQ18" s="72"/>
      <c r="CR18" s="50">
        <v>2</v>
      </c>
      <c r="CS18" s="56">
        <f>CR18/CR19</f>
        <v>7.246376811594203E-3</v>
      </c>
    </row>
    <row r="19" spans="1:97" ht="47.25" customHeight="1" thickTop="1" thickBot="1" x14ac:dyDescent="0.3">
      <c r="A19" s="31" t="s">
        <v>8</v>
      </c>
      <c r="B19" s="42">
        <f>SUM(B11:B18)</f>
        <v>7</v>
      </c>
      <c r="C19" s="43"/>
      <c r="D19" s="43">
        <f t="shared" ref="D19:CD19" si="165">SUM(D11:D18)</f>
        <v>6</v>
      </c>
      <c r="E19" s="43"/>
      <c r="F19" s="43">
        <f t="shared" si="165"/>
        <v>6</v>
      </c>
      <c r="G19" s="43"/>
      <c r="H19" s="43">
        <f t="shared" si="165"/>
        <v>8</v>
      </c>
      <c r="I19" s="43"/>
      <c r="J19" s="43">
        <f t="shared" si="165"/>
        <v>8</v>
      </c>
      <c r="K19" s="43"/>
      <c r="L19" s="43">
        <f>SUM(L11:L18)</f>
        <v>7</v>
      </c>
      <c r="M19" s="63"/>
      <c r="N19" s="48">
        <f>SUM(N11:N18)</f>
        <v>5</v>
      </c>
      <c r="O19" s="48"/>
      <c r="P19" s="48">
        <f>SUM(P11:P18)</f>
        <v>0</v>
      </c>
      <c r="Q19" s="48"/>
      <c r="R19" s="66"/>
      <c r="S19" s="43"/>
      <c r="T19" s="54"/>
      <c r="U19" s="77"/>
      <c r="V19" s="77"/>
      <c r="W19" s="77"/>
      <c r="X19" s="54"/>
      <c r="Y19" s="65"/>
      <c r="Z19" s="42">
        <f t="shared" si="165"/>
        <v>43</v>
      </c>
      <c r="AA19" s="43"/>
      <c r="AB19" s="43">
        <f t="shared" si="165"/>
        <v>36</v>
      </c>
      <c r="AC19" s="43"/>
      <c r="AD19" s="43">
        <f t="shared" si="165"/>
        <v>32</v>
      </c>
      <c r="AE19" s="43"/>
      <c r="AF19" s="43">
        <f t="shared" si="165"/>
        <v>33</v>
      </c>
      <c r="AG19" s="43"/>
      <c r="AH19" s="43">
        <f t="shared" si="165"/>
        <v>35</v>
      </c>
      <c r="AI19" s="43"/>
      <c r="AJ19" s="43">
        <f>SUM(AJ11:AJ18)</f>
        <v>41</v>
      </c>
      <c r="AK19" s="63"/>
      <c r="AL19" s="48">
        <f>SUM(AL11:AL18)</f>
        <v>46</v>
      </c>
      <c r="AM19" s="48"/>
      <c r="AN19" s="48">
        <f>SUM(AN11:AN18)</f>
        <v>0</v>
      </c>
      <c r="AO19" s="48"/>
      <c r="AP19" s="66">
        <f>SUM(AP11:AP18)</f>
        <v>14</v>
      </c>
      <c r="AQ19" s="43"/>
      <c r="AR19" s="54">
        <f>SUM(AR11:AR18)</f>
        <v>15</v>
      </c>
      <c r="AS19" s="77"/>
      <c r="AT19" s="54">
        <f>SUM(AT11:AT18)</f>
        <v>23</v>
      </c>
      <c r="AU19" s="77"/>
      <c r="AV19" s="54">
        <f>SUM(AV11:AV18)</f>
        <v>268</v>
      </c>
      <c r="AW19" s="65"/>
      <c r="AX19" s="42">
        <f t="shared" si="165"/>
        <v>29</v>
      </c>
      <c r="AY19" s="43"/>
      <c r="AZ19" s="43">
        <f t="shared" si="165"/>
        <v>39</v>
      </c>
      <c r="BA19" s="43"/>
      <c r="BB19" s="43">
        <f t="shared" si="165"/>
        <v>21</v>
      </c>
      <c r="BC19" s="43"/>
      <c r="BD19" s="43">
        <f t="shared" si="165"/>
        <v>25</v>
      </c>
      <c r="BE19" s="43"/>
      <c r="BF19" s="43">
        <f t="shared" si="165"/>
        <v>22</v>
      </c>
      <c r="BG19" s="43"/>
      <c r="BH19" s="43">
        <f>SUM(BH11:BH18)</f>
        <v>21</v>
      </c>
      <c r="BI19" s="63"/>
      <c r="BJ19" s="48">
        <f>SUM(BJ11:BJ18)</f>
        <v>18</v>
      </c>
      <c r="BK19" s="48"/>
      <c r="BL19" s="48">
        <f>SUM(BL11:BL18)</f>
        <v>0</v>
      </c>
      <c r="BM19" s="48"/>
      <c r="BN19" s="66">
        <f>SUM(BN11:BN18)</f>
        <v>7</v>
      </c>
      <c r="BO19" s="43"/>
      <c r="BP19" s="54">
        <f>SUM(BP11:BP18)</f>
        <v>7</v>
      </c>
      <c r="BQ19" s="77"/>
      <c r="BR19" s="54">
        <f>SUM(BR11:BR18)</f>
        <v>6</v>
      </c>
      <c r="BS19" s="77"/>
      <c r="BT19" s="54">
        <f>SUM(BT11:BT18)</f>
        <v>8</v>
      </c>
      <c r="BU19" s="65"/>
      <c r="BV19" s="42">
        <f t="shared" si="165"/>
        <v>79</v>
      </c>
      <c r="BW19" s="43"/>
      <c r="BX19" s="43">
        <f t="shared" si="165"/>
        <v>81</v>
      </c>
      <c r="BY19" s="43"/>
      <c r="BZ19" s="43">
        <f t="shared" si="165"/>
        <v>59</v>
      </c>
      <c r="CA19" s="43"/>
      <c r="CB19" s="43">
        <f t="shared" si="165"/>
        <v>66</v>
      </c>
      <c r="CC19" s="43"/>
      <c r="CD19" s="43">
        <f t="shared" si="165"/>
        <v>65</v>
      </c>
      <c r="CE19" s="43"/>
      <c r="CF19" s="43">
        <f t="shared" ref="CF19" si="166">SUM(CF11:CF18)</f>
        <v>69</v>
      </c>
      <c r="CG19" s="63"/>
      <c r="CH19" s="48">
        <f>SUM(CH11:CH18)</f>
        <v>69</v>
      </c>
      <c r="CI19" s="48"/>
      <c r="CJ19" s="48">
        <f>SUM(CJ11:CJ18)</f>
        <v>0</v>
      </c>
      <c r="CK19" s="48"/>
      <c r="CL19" s="66">
        <f>SUM(CL11:CL18)</f>
        <v>21</v>
      </c>
      <c r="CM19" s="43"/>
      <c r="CN19" s="54">
        <f>SUM(CN11:CN18)</f>
        <v>22</v>
      </c>
      <c r="CO19" s="77"/>
      <c r="CP19" s="54">
        <f>SUM(CP11:CP18)</f>
        <v>29</v>
      </c>
      <c r="CQ19" s="77"/>
      <c r="CR19" s="54">
        <f>SUM(CR11:CR18)</f>
        <v>276</v>
      </c>
      <c r="CS19" s="65"/>
    </row>
  </sheetData>
  <mergeCells count="55"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P8:BQ8"/>
    <mergeCell ref="CN8:CO8"/>
    <mergeCell ref="V8:W8"/>
    <mergeCell ref="AT8:AU8"/>
    <mergeCell ref="BR8:BS8"/>
    <mergeCell ref="CP8:CQ8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D8:AE8"/>
    <mergeCell ref="AB8:AC8"/>
    <mergeCell ref="BT8:BU8"/>
    <mergeCell ref="BL8:BM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  <mergeCell ref="BZ8:CA8"/>
    <mergeCell ref="BV7:CS7"/>
    <mergeCell ref="CD8:CE8"/>
    <mergeCell ref="A6:CS6"/>
    <mergeCell ref="N8:O8"/>
    <mergeCell ref="P8:Q8"/>
    <mergeCell ref="AL8:AM8"/>
    <mergeCell ref="AN8:AO8"/>
    <mergeCell ref="BJ8:BK8"/>
    <mergeCell ref="T8:U8"/>
    <mergeCell ref="AR8:AS8"/>
  </mergeCells>
  <printOptions horizontalCentered="1"/>
  <pageMargins left="0.7" right="0.7" top="0.75" bottom="0.75" header="0.3" footer="0.3"/>
  <pageSetup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12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12</v>
      </c>
      <c r="C9" s="8">
        <f>B9/B$19</f>
        <v>0.63157894736842102</v>
      </c>
      <c r="D9" s="11">
        <v>15</v>
      </c>
      <c r="E9" s="8">
        <f>D9/D$19</f>
        <v>0.68181818181818177</v>
      </c>
      <c r="F9" s="11">
        <v>15</v>
      </c>
      <c r="G9" s="8">
        <f>F9/F$19</f>
        <v>0.68181818181818177</v>
      </c>
      <c r="H9" s="11">
        <v>17</v>
      </c>
      <c r="I9" s="8">
        <f>H9/H$19</f>
        <v>0.68</v>
      </c>
      <c r="J9" s="11">
        <v>17</v>
      </c>
      <c r="K9" s="8">
        <f>J9/J$19</f>
        <v>0.68</v>
      </c>
      <c r="L9" s="11">
        <v>22</v>
      </c>
      <c r="M9" s="8">
        <f t="shared" ref="M9:M18" si="0">L9/L$19</f>
        <v>0.73333333333333328</v>
      </c>
      <c r="N9" s="67">
        <v>24</v>
      </c>
      <c r="O9" s="8">
        <f t="shared" ref="O9:O18" si="1">N9/N$19</f>
        <v>0.72727272727272729</v>
      </c>
      <c r="P9" s="67">
        <v>29</v>
      </c>
      <c r="Q9" s="8">
        <f t="shared" ref="Q9:Q17" si="2">P9/P$19</f>
        <v>0.67441860465116277</v>
      </c>
      <c r="R9" s="67">
        <v>28</v>
      </c>
      <c r="S9" s="45">
        <f>R9/R19</f>
        <v>0.58333333333333337</v>
      </c>
      <c r="T9" s="49">
        <v>29</v>
      </c>
      <c r="U9" s="73">
        <f>T9/T19</f>
        <v>0.52727272727272723</v>
      </c>
      <c r="V9" s="49">
        <v>29</v>
      </c>
      <c r="W9" s="73">
        <f>V9/V19</f>
        <v>0.50877192982456143</v>
      </c>
      <c r="X9" s="49">
        <v>34</v>
      </c>
      <c r="Y9" s="55">
        <f>X9/X19</f>
        <v>0.57627118644067798</v>
      </c>
      <c r="Z9" s="34">
        <v>118</v>
      </c>
      <c r="AA9" s="8">
        <f>Z9/Z$19</f>
        <v>0.60204081632653061</v>
      </c>
      <c r="AB9" s="5">
        <v>126</v>
      </c>
      <c r="AC9" s="8">
        <f>AB9/AB$19</f>
        <v>0.55021834061135366</v>
      </c>
      <c r="AD9" s="5">
        <v>110</v>
      </c>
      <c r="AE9" s="8">
        <f>AD9/AD$19</f>
        <v>0.50691244239631339</v>
      </c>
      <c r="AF9" s="5">
        <v>110</v>
      </c>
      <c r="AG9" s="8">
        <f>AF9/AF$19</f>
        <v>0.5</v>
      </c>
      <c r="AH9" s="5">
        <v>120</v>
      </c>
      <c r="AI9" s="8">
        <f>AH9/AH$19</f>
        <v>0.51948051948051943</v>
      </c>
      <c r="AJ9" s="5">
        <v>122</v>
      </c>
      <c r="AK9" s="8">
        <f t="shared" ref="AK9:AK18" si="3">AJ9/AJ$19</f>
        <v>0.51914893617021274</v>
      </c>
      <c r="AL9" s="67">
        <v>115</v>
      </c>
      <c r="AM9" s="8">
        <f t="shared" ref="AM9:AM18" si="4">AL9/AL$19</f>
        <v>0.49568965517241381</v>
      </c>
      <c r="AN9" s="67">
        <v>135</v>
      </c>
      <c r="AO9" s="8">
        <f t="shared" ref="AO9:AO18" si="5">AN9/AN$19</f>
        <v>0.49270072992700731</v>
      </c>
      <c r="AP9" s="67">
        <v>136</v>
      </c>
      <c r="AQ9" s="45">
        <f>AP9/AP19</f>
        <v>0.5074626865671642</v>
      </c>
      <c r="AR9" s="49">
        <v>132</v>
      </c>
      <c r="AS9" s="73">
        <f>AR9/AR19</f>
        <v>0.46808510638297873</v>
      </c>
      <c r="AT9" s="49">
        <v>134</v>
      </c>
      <c r="AU9" s="73">
        <f>AT9/AT19</f>
        <v>0.44224422442244227</v>
      </c>
      <c r="AV9" s="49">
        <v>128</v>
      </c>
      <c r="AW9" s="55">
        <f>AV9/AV19</f>
        <v>0.41157556270096463</v>
      </c>
      <c r="AX9" s="34">
        <v>93</v>
      </c>
      <c r="AY9" s="8">
        <f>AX9/AX$19</f>
        <v>0.53142857142857147</v>
      </c>
      <c r="AZ9" s="5">
        <v>85</v>
      </c>
      <c r="BA9" s="8">
        <f>AZ9/AZ$19</f>
        <v>0.51204819277108438</v>
      </c>
      <c r="BB9" s="5">
        <v>88</v>
      </c>
      <c r="BC9" s="8">
        <f>BB9/BB$19</f>
        <v>0.54320987654320985</v>
      </c>
      <c r="BD9" s="5">
        <v>79</v>
      </c>
      <c r="BE9" s="8">
        <f>BD9/BD$19</f>
        <v>0.5163398692810458</v>
      </c>
      <c r="BF9" s="5">
        <v>81</v>
      </c>
      <c r="BG9" s="8">
        <f>BF9/BF$19</f>
        <v>0.5436241610738255</v>
      </c>
      <c r="BH9" s="5">
        <v>74</v>
      </c>
      <c r="BI9" s="8">
        <f t="shared" ref="BI9:BI18" si="6">BH9/BH$19</f>
        <v>0.52112676056338025</v>
      </c>
      <c r="BJ9" s="67">
        <v>77</v>
      </c>
      <c r="BK9" s="8">
        <f t="shared" ref="BK9:BK18" si="7">BJ9/BJ$19</f>
        <v>0.56617647058823528</v>
      </c>
      <c r="BL9" s="67">
        <v>69</v>
      </c>
      <c r="BM9" s="8">
        <f t="shared" ref="BM9:BM18" si="8">BL9/BL$19</f>
        <v>0.49640287769784175</v>
      </c>
      <c r="BN9" s="67">
        <v>56</v>
      </c>
      <c r="BO9" s="45">
        <f>BN9/BN19</f>
        <v>0.47058823529411764</v>
      </c>
      <c r="BP9" s="49">
        <v>52</v>
      </c>
      <c r="BQ9" s="73">
        <f>BP9/BP19</f>
        <v>0.48598130841121495</v>
      </c>
      <c r="BR9" s="49">
        <v>53</v>
      </c>
      <c r="BS9" s="73">
        <f>BR9/BR19</f>
        <v>0.51960784313725494</v>
      </c>
      <c r="BT9" s="49">
        <v>49</v>
      </c>
      <c r="BU9" s="55">
        <f>BT9/BT19</f>
        <v>0.5444444444444444</v>
      </c>
      <c r="BV9" s="34">
        <f t="shared" ref="BV9:BV18" si="9">B9+Z9+AX9</f>
        <v>223</v>
      </c>
      <c r="BW9" s="8">
        <f>BV9/BV$19</f>
        <v>0.57179487179487176</v>
      </c>
      <c r="BX9" s="5">
        <f t="shared" ref="BX9:BX18" si="10">D9+AB9+AZ9</f>
        <v>226</v>
      </c>
      <c r="BY9" s="8">
        <f>BX9/BX$19</f>
        <v>0.54196642685851315</v>
      </c>
      <c r="BZ9" s="5">
        <f t="shared" ref="BZ9:BZ18" si="11">F9+AD9+BB9</f>
        <v>213</v>
      </c>
      <c r="CA9" s="8">
        <f>BZ9/BZ$19</f>
        <v>0.53117206982543641</v>
      </c>
      <c r="CB9" s="5">
        <f t="shared" ref="CB9:CB18" si="12">H9+AF9+BD9</f>
        <v>206</v>
      </c>
      <c r="CC9" s="8">
        <f>CB9/CB$19</f>
        <v>0.51758793969849248</v>
      </c>
      <c r="CD9" s="5">
        <f t="shared" ref="CD9:CD18" si="13">J9+AH9+BF9</f>
        <v>218</v>
      </c>
      <c r="CE9" s="8">
        <f>CD9/CD$19</f>
        <v>0.53827160493827164</v>
      </c>
      <c r="CF9" s="5">
        <f t="shared" ref="CF9:CF18" si="14">L9+AJ9+BH9</f>
        <v>218</v>
      </c>
      <c r="CG9" s="8">
        <f t="shared" ref="CG9:CG18" si="15">CF9/CF$19</f>
        <v>0.53562653562653562</v>
      </c>
      <c r="CH9" s="67">
        <v>216</v>
      </c>
      <c r="CI9" s="8">
        <f t="shared" ref="CI9:CI18" si="16">CH9/CH$19</f>
        <v>0.53865336658354113</v>
      </c>
      <c r="CJ9" s="67">
        <v>233</v>
      </c>
      <c r="CK9" s="8">
        <f t="shared" ref="CK9:CK18" si="17">CJ9/CJ$19</f>
        <v>0.51096491228070173</v>
      </c>
      <c r="CL9" s="67">
        <v>220</v>
      </c>
      <c r="CM9" s="45">
        <f>CL9/CL19</f>
        <v>0.50574712643678166</v>
      </c>
      <c r="CN9" s="49">
        <v>213</v>
      </c>
      <c r="CO9" s="73">
        <f>CN9/CN19</f>
        <v>0.47972972972972971</v>
      </c>
      <c r="CP9" s="49">
        <v>216</v>
      </c>
      <c r="CQ9" s="73">
        <f>CP9/CP19</f>
        <v>0.46753246753246752</v>
      </c>
      <c r="CR9" s="49">
        <v>211</v>
      </c>
      <c r="CS9" s="55">
        <f>CR9/CR19</f>
        <v>0.45869565217391306</v>
      </c>
    </row>
    <row r="10" spans="1:97" ht="47.25" customHeight="1" thickBot="1" x14ac:dyDescent="0.3">
      <c r="A10" s="29" t="s">
        <v>10</v>
      </c>
      <c r="B10" s="36">
        <v>7</v>
      </c>
      <c r="C10" s="7">
        <f t="shared" ref="C10:E18" si="18">B10/B$19</f>
        <v>0.36842105263157893</v>
      </c>
      <c r="D10" s="10">
        <v>7</v>
      </c>
      <c r="E10" s="7">
        <f t="shared" si="18"/>
        <v>0.31818181818181818</v>
      </c>
      <c r="F10" s="10">
        <v>7</v>
      </c>
      <c r="G10" s="7">
        <f t="shared" ref="G10" si="19">F10/F$19</f>
        <v>0.31818181818181818</v>
      </c>
      <c r="H10" s="10">
        <v>8</v>
      </c>
      <c r="I10" s="7">
        <f t="shared" ref="I10" si="20">H10/H$19</f>
        <v>0.32</v>
      </c>
      <c r="J10" s="10">
        <v>8</v>
      </c>
      <c r="K10" s="7">
        <f t="shared" ref="K10" si="21">J10/J$19</f>
        <v>0.32</v>
      </c>
      <c r="L10" s="10">
        <v>8</v>
      </c>
      <c r="M10" s="7">
        <f t="shared" si="0"/>
        <v>0.26666666666666666</v>
      </c>
      <c r="N10" s="68">
        <v>9</v>
      </c>
      <c r="O10" s="7">
        <f t="shared" si="1"/>
        <v>0.27272727272727271</v>
      </c>
      <c r="P10" s="68">
        <v>14</v>
      </c>
      <c r="Q10" s="7">
        <f t="shared" si="2"/>
        <v>0.32558139534883723</v>
      </c>
      <c r="R10" s="68">
        <v>20</v>
      </c>
      <c r="S10" s="46">
        <f>R10/R19</f>
        <v>0.41666666666666669</v>
      </c>
      <c r="T10" s="50">
        <v>26</v>
      </c>
      <c r="U10" s="72">
        <f>T10/T19</f>
        <v>0.47272727272727272</v>
      </c>
      <c r="V10" s="50">
        <v>28</v>
      </c>
      <c r="W10" s="72">
        <f>V10/V19</f>
        <v>0.49122807017543857</v>
      </c>
      <c r="X10" s="50">
        <v>25</v>
      </c>
      <c r="Y10" s="56">
        <f>X10/X19</f>
        <v>0.42372881355932202</v>
      </c>
      <c r="Z10" s="33">
        <v>78</v>
      </c>
      <c r="AA10" s="7">
        <f t="shared" ref="AA10" si="22">Z10/Z$19</f>
        <v>0.39795918367346939</v>
      </c>
      <c r="AB10" s="4">
        <v>103</v>
      </c>
      <c r="AC10" s="7">
        <f t="shared" ref="AC10" si="23">AB10/AB$19</f>
        <v>0.44978165938864628</v>
      </c>
      <c r="AD10" s="4">
        <v>107</v>
      </c>
      <c r="AE10" s="7">
        <f t="shared" ref="AE10" si="24">AD10/AD$19</f>
        <v>0.49308755760368661</v>
      </c>
      <c r="AF10" s="4">
        <v>110</v>
      </c>
      <c r="AG10" s="7">
        <f t="shared" ref="AG10" si="25">AF10/AF$19</f>
        <v>0.5</v>
      </c>
      <c r="AH10" s="4">
        <v>111</v>
      </c>
      <c r="AI10" s="7">
        <f t="shared" ref="AI10" si="26">AH10/AH$19</f>
        <v>0.48051948051948051</v>
      </c>
      <c r="AJ10" s="4">
        <v>113</v>
      </c>
      <c r="AK10" s="7">
        <f t="shared" si="3"/>
        <v>0.48085106382978721</v>
      </c>
      <c r="AL10" s="68">
        <v>117</v>
      </c>
      <c r="AM10" s="7">
        <f t="shared" si="4"/>
        <v>0.50431034482758619</v>
      </c>
      <c r="AN10" s="68">
        <v>139</v>
      </c>
      <c r="AO10" s="7">
        <f t="shared" si="5"/>
        <v>0.50729927007299269</v>
      </c>
      <c r="AP10" s="68">
        <v>132</v>
      </c>
      <c r="AQ10" s="46">
        <f>AP10/AP19</f>
        <v>0.4925373134328358</v>
      </c>
      <c r="AR10" s="50">
        <v>150</v>
      </c>
      <c r="AS10" s="72">
        <f>AR10/AR19</f>
        <v>0.53191489361702127</v>
      </c>
      <c r="AT10" s="50">
        <v>169</v>
      </c>
      <c r="AU10" s="72">
        <f>AT10/AT19</f>
        <v>0.55775577557755773</v>
      </c>
      <c r="AV10" s="50">
        <v>183</v>
      </c>
      <c r="AW10" s="56">
        <f>AV10/AV19</f>
        <v>0.58842443729903537</v>
      </c>
      <c r="AX10" s="33">
        <v>82</v>
      </c>
      <c r="AY10" s="7">
        <f t="shared" ref="AY10" si="27">AX10/AX$19</f>
        <v>0.46857142857142858</v>
      </c>
      <c r="AZ10" s="4">
        <v>81</v>
      </c>
      <c r="BA10" s="7">
        <f t="shared" ref="BA10" si="28">AZ10/AZ$19</f>
        <v>0.48795180722891568</v>
      </c>
      <c r="BB10" s="4">
        <v>74</v>
      </c>
      <c r="BC10" s="7">
        <f t="shared" ref="BC10" si="29">BB10/BB$19</f>
        <v>0.4567901234567901</v>
      </c>
      <c r="BD10" s="4">
        <v>74</v>
      </c>
      <c r="BE10" s="7">
        <f t="shared" ref="BE10" si="30">BD10/BD$19</f>
        <v>0.48366013071895425</v>
      </c>
      <c r="BF10" s="4">
        <v>68</v>
      </c>
      <c r="BG10" s="7">
        <f t="shared" ref="BG10" si="31">BF10/BF$19</f>
        <v>0.4563758389261745</v>
      </c>
      <c r="BH10" s="4">
        <v>68</v>
      </c>
      <c r="BI10" s="7">
        <f t="shared" si="6"/>
        <v>0.47887323943661969</v>
      </c>
      <c r="BJ10" s="68">
        <v>59</v>
      </c>
      <c r="BK10" s="7">
        <f t="shared" si="7"/>
        <v>0.43382352941176472</v>
      </c>
      <c r="BL10" s="68">
        <v>70</v>
      </c>
      <c r="BM10" s="7">
        <f t="shared" si="8"/>
        <v>0.50359712230215825</v>
      </c>
      <c r="BN10" s="68">
        <v>63</v>
      </c>
      <c r="BO10" s="46">
        <f>BN10/BN19</f>
        <v>0.52941176470588236</v>
      </c>
      <c r="BP10" s="50">
        <v>55</v>
      </c>
      <c r="BQ10" s="72">
        <f>BP10/BP19</f>
        <v>0.51401869158878499</v>
      </c>
      <c r="BR10" s="50">
        <v>49</v>
      </c>
      <c r="BS10" s="72">
        <f>BR10/BR19</f>
        <v>0.48039215686274511</v>
      </c>
      <c r="BT10" s="50">
        <v>41</v>
      </c>
      <c r="BU10" s="56">
        <f>BT10/BT19</f>
        <v>0.45555555555555555</v>
      </c>
      <c r="BV10" s="33">
        <f t="shared" si="9"/>
        <v>167</v>
      </c>
      <c r="BW10" s="7">
        <f t="shared" ref="BW10" si="32">BV10/BV$19</f>
        <v>0.42820512820512818</v>
      </c>
      <c r="BX10" s="4">
        <f t="shared" si="10"/>
        <v>191</v>
      </c>
      <c r="BY10" s="7">
        <f t="shared" ref="BY10" si="33">BX10/BX$19</f>
        <v>0.45803357314148679</v>
      </c>
      <c r="BZ10" s="4">
        <f t="shared" si="11"/>
        <v>188</v>
      </c>
      <c r="CA10" s="7">
        <f t="shared" ref="CA10" si="34">BZ10/BZ$19</f>
        <v>0.46882793017456359</v>
      </c>
      <c r="CB10" s="4">
        <f t="shared" si="12"/>
        <v>192</v>
      </c>
      <c r="CC10" s="7">
        <f t="shared" ref="CC10" si="35">CB10/CB$19</f>
        <v>0.48241206030150752</v>
      </c>
      <c r="CD10" s="4">
        <f t="shared" si="13"/>
        <v>187</v>
      </c>
      <c r="CE10" s="7">
        <f t="shared" ref="CE10" si="36">CD10/CD$19</f>
        <v>0.46172839506172841</v>
      </c>
      <c r="CF10" s="4">
        <f t="shared" si="14"/>
        <v>189</v>
      </c>
      <c r="CG10" s="7">
        <f t="shared" si="15"/>
        <v>0.46437346437346438</v>
      </c>
      <c r="CH10" s="68">
        <v>185</v>
      </c>
      <c r="CI10" s="7">
        <f t="shared" si="16"/>
        <v>0.46134663341645887</v>
      </c>
      <c r="CJ10" s="68">
        <v>223</v>
      </c>
      <c r="CK10" s="7">
        <f t="shared" si="17"/>
        <v>0.48903508771929827</v>
      </c>
      <c r="CL10" s="68">
        <v>215</v>
      </c>
      <c r="CM10" s="46">
        <f>CL10/CL19</f>
        <v>0.4942528735632184</v>
      </c>
      <c r="CN10" s="50">
        <v>231</v>
      </c>
      <c r="CO10" s="72">
        <f>CN10/CN19</f>
        <v>0.52027027027027029</v>
      </c>
      <c r="CP10" s="50">
        <v>246</v>
      </c>
      <c r="CQ10" s="72">
        <f>CP10/CP19</f>
        <v>0.53246753246753242</v>
      </c>
      <c r="CR10" s="50">
        <v>249</v>
      </c>
      <c r="CS10" s="56">
        <f>CR10/CR19</f>
        <v>0.54130434782608694</v>
      </c>
    </row>
    <row r="11" spans="1:97" ht="47.25" customHeight="1" thickTop="1" x14ac:dyDescent="0.25">
      <c r="A11" s="30" t="s">
        <v>0</v>
      </c>
      <c r="B11" s="37">
        <v>1</v>
      </c>
      <c r="C11" s="8">
        <f t="shared" si="18"/>
        <v>5.2631578947368418E-2</v>
      </c>
      <c r="D11" s="11">
        <v>1</v>
      </c>
      <c r="E11" s="8">
        <f t="shared" si="18"/>
        <v>4.5454545454545456E-2</v>
      </c>
      <c r="F11" s="11">
        <v>1</v>
      </c>
      <c r="G11" s="8">
        <f t="shared" ref="G11" si="37">F11/F$19</f>
        <v>4.5454545454545456E-2</v>
      </c>
      <c r="H11" s="11">
        <v>1</v>
      </c>
      <c r="I11" s="8">
        <f t="shared" ref="I11" si="38">H11/H$19</f>
        <v>0.04</v>
      </c>
      <c r="J11" s="11">
        <v>2</v>
      </c>
      <c r="K11" s="8">
        <f t="shared" ref="K11" si="39">J11/J$19</f>
        <v>0.08</v>
      </c>
      <c r="L11" s="11">
        <v>2</v>
      </c>
      <c r="M11" s="8">
        <f t="shared" si="0"/>
        <v>6.6666666666666666E-2</v>
      </c>
      <c r="N11" s="67">
        <v>2</v>
      </c>
      <c r="O11" s="8">
        <f t="shared" si="1"/>
        <v>6.0606060606060608E-2</v>
      </c>
      <c r="P11" s="67">
        <v>2</v>
      </c>
      <c r="Q11" s="8">
        <f t="shared" si="2"/>
        <v>4.6511627906976744E-2</v>
      </c>
      <c r="R11" s="67">
        <v>3</v>
      </c>
      <c r="S11" s="45">
        <f>R11/R19</f>
        <v>6.25E-2</v>
      </c>
      <c r="T11" s="51">
        <v>4</v>
      </c>
      <c r="U11" s="74">
        <f>T11/T19</f>
        <v>7.2727272727272724E-2</v>
      </c>
      <c r="V11" s="51">
        <v>2</v>
      </c>
      <c r="W11" s="74">
        <f>V11/V19</f>
        <v>3.5087719298245612E-2</v>
      </c>
      <c r="X11" s="51">
        <v>2</v>
      </c>
      <c r="Y11" s="57">
        <f>X11/X19</f>
        <v>3.3898305084745763E-2</v>
      </c>
      <c r="Z11" s="34">
        <v>1</v>
      </c>
      <c r="AA11" s="8">
        <f t="shared" ref="AA11" si="40">Z11/Z$19</f>
        <v>5.1020408163265302E-3</v>
      </c>
      <c r="AB11" s="5">
        <v>4</v>
      </c>
      <c r="AC11" s="8">
        <f t="shared" ref="AC11" si="41">AB11/AB$19</f>
        <v>1.7467248908296942E-2</v>
      </c>
      <c r="AD11" s="5">
        <v>5</v>
      </c>
      <c r="AE11" s="8">
        <f t="shared" ref="AE11" si="42">AD11/AD$19</f>
        <v>2.3041474654377881E-2</v>
      </c>
      <c r="AF11" s="5">
        <v>6</v>
      </c>
      <c r="AG11" s="8">
        <f t="shared" ref="AG11" si="43">AF11/AF$19</f>
        <v>2.7272727272727271E-2</v>
      </c>
      <c r="AH11" s="5">
        <v>6</v>
      </c>
      <c r="AI11" s="8">
        <f t="shared" ref="AI11" si="44">AH11/AH$19</f>
        <v>2.5974025974025976E-2</v>
      </c>
      <c r="AJ11" s="5">
        <v>8</v>
      </c>
      <c r="AK11" s="8">
        <f t="shared" si="3"/>
        <v>3.4042553191489362E-2</v>
      </c>
      <c r="AL11" s="67">
        <v>4</v>
      </c>
      <c r="AM11" s="8">
        <f t="shared" si="4"/>
        <v>1.7241379310344827E-2</v>
      </c>
      <c r="AN11" s="67">
        <v>5</v>
      </c>
      <c r="AO11" s="8">
        <f t="shared" si="5"/>
        <v>1.824817518248175E-2</v>
      </c>
      <c r="AP11" s="67">
        <v>7</v>
      </c>
      <c r="AQ11" s="45">
        <f>AP11/AP19</f>
        <v>2.6119402985074626E-2</v>
      </c>
      <c r="AR11" s="51">
        <v>6</v>
      </c>
      <c r="AS11" s="74">
        <f>AR11/AR19</f>
        <v>2.1276595744680851E-2</v>
      </c>
      <c r="AT11" s="51">
        <v>5</v>
      </c>
      <c r="AU11" s="74">
        <f>AT11/AT19</f>
        <v>1.65016501650165E-2</v>
      </c>
      <c r="AV11" s="51">
        <v>3</v>
      </c>
      <c r="AW11" s="57">
        <f>AV11/AV19</f>
        <v>9.6463022508038593E-3</v>
      </c>
      <c r="AX11" s="34">
        <v>4</v>
      </c>
      <c r="AY11" s="8">
        <f t="shared" ref="AY11" si="45">AX11/AX$19</f>
        <v>2.2857142857142857E-2</v>
      </c>
      <c r="AZ11" s="5">
        <v>3</v>
      </c>
      <c r="BA11" s="8">
        <f t="shared" ref="BA11" si="46">AZ11/AZ$19</f>
        <v>1.8072289156626505E-2</v>
      </c>
      <c r="BB11" s="5">
        <v>3</v>
      </c>
      <c r="BC11" s="8">
        <f t="shared" ref="BC11" si="47">BB11/BB$19</f>
        <v>1.8518518518518517E-2</v>
      </c>
      <c r="BD11" s="5">
        <v>3</v>
      </c>
      <c r="BE11" s="8">
        <f t="shared" ref="BE11" si="48">BD11/BD$19</f>
        <v>1.9607843137254902E-2</v>
      </c>
      <c r="BF11" s="5">
        <v>3</v>
      </c>
      <c r="BG11" s="8">
        <f t="shared" ref="BG11" si="49">BF11/BF$19</f>
        <v>2.0134228187919462E-2</v>
      </c>
      <c r="BH11" s="5">
        <v>3</v>
      </c>
      <c r="BI11" s="8">
        <f t="shared" si="6"/>
        <v>2.1126760563380281E-2</v>
      </c>
      <c r="BJ11" s="67">
        <v>3</v>
      </c>
      <c r="BK11" s="8">
        <f t="shared" si="7"/>
        <v>2.2058823529411766E-2</v>
      </c>
      <c r="BL11" s="67">
        <v>2</v>
      </c>
      <c r="BM11" s="8">
        <f t="shared" si="8"/>
        <v>1.4388489208633094E-2</v>
      </c>
      <c r="BN11" s="67">
        <v>3</v>
      </c>
      <c r="BO11" s="45">
        <f>BN11/BN19</f>
        <v>2.5210084033613446E-2</v>
      </c>
      <c r="BP11" s="51"/>
      <c r="BQ11" s="74"/>
      <c r="BR11" s="51">
        <v>1</v>
      </c>
      <c r="BS11" s="74">
        <f>BR11/BR19</f>
        <v>9.8039215686274508E-3</v>
      </c>
      <c r="BT11" s="51"/>
      <c r="BU11" s="57"/>
      <c r="BV11" s="34">
        <f t="shared" si="9"/>
        <v>6</v>
      </c>
      <c r="BW11" s="8">
        <f t="shared" ref="BW11" si="50">BV11/BV$19</f>
        <v>1.5384615384615385E-2</v>
      </c>
      <c r="BX11" s="5">
        <f t="shared" si="10"/>
        <v>8</v>
      </c>
      <c r="BY11" s="8">
        <f t="shared" ref="BY11" si="51">BX11/BX$19</f>
        <v>1.9184652278177457E-2</v>
      </c>
      <c r="BZ11" s="5">
        <f t="shared" si="11"/>
        <v>9</v>
      </c>
      <c r="CA11" s="8">
        <f t="shared" ref="CA11" si="52">BZ11/BZ$19</f>
        <v>2.2443890274314215E-2</v>
      </c>
      <c r="CB11" s="5">
        <f t="shared" si="12"/>
        <v>10</v>
      </c>
      <c r="CC11" s="8">
        <f t="shared" ref="CC11" si="53">CB11/CB$19</f>
        <v>2.5125628140703519E-2</v>
      </c>
      <c r="CD11" s="5">
        <f t="shared" si="13"/>
        <v>11</v>
      </c>
      <c r="CE11" s="8">
        <f t="shared" ref="CE11" si="54">CD11/CD$19</f>
        <v>2.7160493827160494E-2</v>
      </c>
      <c r="CF11" s="5">
        <f t="shared" si="14"/>
        <v>13</v>
      </c>
      <c r="CG11" s="8">
        <f t="shared" si="15"/>
        <v>3.1941031941031942E-2</v>
      </c>
      <c r="CH11" s="67">
        <v>9</v>
      </c>
      <c r="CI11" s="8">
        <f t="shared" si="16"/>
        <v>2.2443890274314215E-2</v>
      </c>
      <c r="CJ11" s="67">
        <v>9</v>
      </c>
      <c r="CK11" s="8">
        <f t="shared" si="17"/>
        <v>1.9736842105263157E-2</v>
      </c>
      <c r="CL11" s="67">
        <v>13</v>
      </c>
      <c r="CM11" s="45">
        <f>CL11/CL19</f>
        <v>2.9885057471264367E-2</v>
      </c>
      <c r="CN11" s="51">
        <v>10</v>
      </c>
      <c r="CO11" s="74">
        <f>CN11/CN19</f>
        <v>2.2522522522522521E-2</v>
      </c>
      <c r="CP11" s="51">
        <v>8</v>
      </c>
      <c r="CQ11" s="74">
        <f>CP11/CP19</f>
        <v>1.7316017316017316E-2</v>
      </c>
      <c r="CR11" s="51">
        <v>5</v>
      </c>
      <c r="CS11" s="57">
        <f>CR11/CR19</f>
        <v>1.0869565217391304E-2</v>
      </c>
    </row>
    <row r="12" spans="1:97" ht="47.25" customHeight="1" x14ac:dyDescent="0.25">
      <c r="A12" s="28" t="s">
        <v>1</v>
      </c>
      <c r="B12" s="35"/>
      <c r="C12" s="6"/>
      <c r="D12" s="9">
        <v>1</v>
      </c>
      <c r="E12" s="6">
        <f t="shared" si="18"/>
        <v>4.5454545454545456E-2</v>
      </c>
      <c r="F12" s="9"/>
      <c r="G12" s="6">
        <f t="shared" ref="G12" si="55">F12/F$19</f>
        <v>0</v>
      </c>
      <c r="H12" s="9"/>
      <c r="I12" s="6">
        <f t="shared" ref="I12" si="56">H12/H$19</f>
        <v>0</v>
      </c>
      <c r="J12" s="9"/>
      <c r="K12" s="6">
        <f t="shared" ref="K12" si="57">J12/J$19</f>
        <v>0</v>
      </c>
      <c r="L12" s="9"/>
      <c r="M12" s="6">
        <f t="shared" si="0"/>
        <v>0</v>
      </c>
      <c r="N12" s="69">
        <v>1</v>
      </c>
      <c r="O12" s="6">
        <f t="shared" si="1"/>
        <v>3.0303030303030304E-2</v>
      </c>
      <c r="P12" s="69">
        <v>1</v>
      </c>
      <c r="Q12" s="6">
        <f t="shared" si="2"/>
        <v>2.3255813953488372E-2</v>
      </c>
      <c r="R12" s="69">
        <v>2</v>
      </c>
      <c r="S12" s="47">
        <f>R12/R19</f>
        <v>4.1666666666666664E-2</v>
      </c>
      <c r="T12" s="52">
        <v>1</v>
      </c>
      <c r="U12" s="47">
        <f>T12/T19</f>
        <v>1.8181818181818181E-2</v>
      </c>
      <c r="V12" s="52">
        <v>1</v>
      </c>
      <c r="W12" s="47">
        <f>V12/V19</f>
        <v>1.7543859649122806E-2</v>
      </c>
      <c r="X12" s="52">
        <v>1</v>
      </c>
      <c r="Y12" s="19">
        <f>X12/X19</f>
        <v>1.6949152542372881E-2</v>
      </c>
      <c r="Z12" s="32">
        <v>42</v>
      </c>
      <c r="AA12" s="6">
        <f t="shared" ref="AA12" si="58">Z12/Z$19</f>
        <v>0.21428571428571427</v>
      </c>
      <c r="AB12" s="3">
        <v>44</v>
      </c>
      <c r="AC12" s="6">
        <f t="shared" ref="AC12" si="59">AB12/AB$19</f>
        <v>0.19213973799126638</v>
      </c>
      <c r="AD12" s="3">
        <v>38</v>
      </c>
      <c r="AE12" s="6">
        <f t="shared" ref="AE12" si="60">AD12/AD$19</f>
        <v>0.17511520737327188</v>
      </c>
      <c r="AF12" s="3">
        <v>38</v>
      </c>
      <c r="AG12" s="6">
        <f t="shared" ref="AG12" si="61">AF12/AF$19</f>
        <v>0.17272727272727273</v>
      </c>
      <c r="AH12" s="3">
        <v>45</v>
      </c>
      <c r="AI12" s="6">
        <f t="shared" ref="AI12" si="62">AH12/AH$19</f>
        <v>0.19480519480519481</v>
      </c>
      <c r="AJ12" s="3">
        <v>44</v>
      </c>
      <c r="AK12" s="6">
        <f t="shared" si="3"/>
        <v>0.18723404255319148</v>
      </c>
      <c r="AL12" s="69">
        <v>13</v>
      </c>
      <c r="AM12" s="6">
        <f t="shared" si="4"/>
        <v>5.6034482758620691E-2</v>
      </c>
      <c r="AN12" s="69">
        <v>12</v>
      </c>
      <c r="AO12" s="6">
        <f t="shared" si="5"/>
        <v>4.3795620437956206E-2</v>
      </c>
      <c r="AP12" s="69">
        <v>37</v>
      </c>
      <c r="AQ12" s="47">
        <f>AP12/AP19</f>
        <v>0.13805970149253732</v>
      </c>
      <c r="AR12" s="52">
        <v>31</v>
      </c>
      <c r="AS12" s="47">
        <f>AR12/AR19</f>
        <v>0.1099290780141844</v>
      </c>
      <c r="AT12" s="52">
        <v>15</v>
      </c>
      <c r="AU12" s="47">
        <f>AT12/AT19</f>
        <v>4.9504950495049507E-2</v>
      </c>
      <c r="AV12" s="52">
        <v>14</v>
      </c>
      <c r="AW12" s="19">
        <f>AV12/AV19</f>
        <v>4.5016077170418008E-2</v>
      </c>
      <c r="AX12" s="32">
        <v>2</v>
      </c>
      <c r="AY12" s="6">
        <f t="shared" ref="AY12" si="63">AX12/AX$19</f>
        <v>1.1428571428571429E-2</v>
      </c>
      <c r="AZ12" s="3">
        <v>1</v>
      </c>
      <c r="BA12" s="6">
        <f t="shared" ref="BA12" si="64">AZ12/AZ$19</f>
        <v>6.024096385542169E-3</v>
      </c>
      <c r="BB12" s="3">
        <v>2</v>
      </c>
      <c r="BC12" s="6">
        <f t="shared" ref="BC12" si="65">BB12/BB$19</f>
        <v>1.2345679012345678E-2</v>
      </c>
      <c r="BD12" s="3">
        <v>2</v>
      </c>
      <c r="BE12" s="6">
        <f t="shared" ref="BE12" si="66">BD12/BD$19</f>
        <v>1.3071895424836602E-2</v>
      </c>
      <c r="BF12" s="3">
        <v>3</v>
      </c>
      <c r="BG12" s="6">
        <f t="shared" ref="BG12" si="67">BF12/BF$19</f>
        <v>2.0134228187919462E-2</v>
      </c>
      <c r="BH12" s="3">
        <v>3</v>
      </c>
      <c r="BI12" s="6">
        <f t="shared" si="6"/>
        <v>2.1126760563380281E-2</v>
      </c>
      <c r="BJ12" s="69">
        <v>2</v>
      </c>
      <c r="BK12" s="6">
        <f t="shared" si="7"/>
        <v>1.4705882352941176E-2</v>
      </c>
      <c r="BL12" s="69">
        <v>1</v>
      </c>
      <c r="BM12" s="6">
        <f t="shared" si="8"/>
        <v>7.1942446043165471E-3</v>
      </c>
      <c r="BN12" s="69">
        <v>2</v>
      </c>
      <c r="BO12" s="47">
        <f>BN12/BN19</f>
        <v>1.680672268907563E-2</v>
      </c>
      <c r="BP12" s="52">
        <v>3</v>
      </c>
      <c r="BQ12" s="47">
        <f>BP12/BP19</f>
        <v>2.8037383177570093E-2</v>
      </c>
      <c r="BR12" s="52">
        <v>2</v>
      </c>
      <c r="BS12" s="47">
        <f>BR12/BR19</f>
        <v>1.9607843137254902E-2</v>
      </c>
      <c r="BT12" s="52">
        <v>2</v>
      </c>
      <c r="BU12" s="19">
        <f>BT12/BT19</f>
        <v>2.2222222222222223E-2</v>
      </c>
      <c r="BV12" s="32">
        <f t="shared" si="9"/>
        <v>44</v>
      </c>
      <c r="BW12" s="6">
        <f t="shared" ref="BW12" si="68">BV12/BV$19</f>
        <v>0.11282051282051282</v>
      </c>
      <c r="BX12" s="3">
        <f t="shared" si="10"/>
        <v>46</v>
      </c>
      <c r="BY12" s="6">
        <f t="shared" ref="BY12" si="69">BX12/BX$19</f>
        <v>0.11031175059952038</v>
      </c>
      <c r="BZ12" s="3">
        <f t="shared" si="11"/>
        <v>40</v>
      </c>
      <c r="CA12" s="6">
        <f t="shared" ref="CA12" si="70">BZ12/BZ$19</f>
        <v>9.9750623441396513E-2</v>
      </c>
      <c r="CB12" s="3">
        <f t="shared" si="12"/>
        <v>40</v>
      </c>
      <c r="CC12" s="6">
        <f t="shared" ref="CC12" si="71">CB12/CB$19</f>
        <v>0.10050251256281408</v>
      </c>
      <c r="CD12" s="3">
        <f t="shared" si="13"/>
        <v>48</v>
      </c>
      <c r="CE12" s="6">
        <f t="shared" ref="CE12" si="72">CD12/CD$19</f>
        <v>0.11851851851851852</v>
      </c>
      <c r="CF12" s="3">
        <f t="shared" si="14"/>
        <v>47</v>
      </c>
      <c r="CG12" s="6">
        <f t="shared" si="15"/>
        <v>0.11547911547911548</v>
      </c>
      <c r="CH12" s="69">
        <v>16</v>
      </c>
      <c r="CI12" s="6">
        <f t="shared" si="16"/>
        <v>3.9900249376558602E-2</v>
      </c>
      <c r="CJ12" s="69">
        <v>14</v>
      </c>
      <c r="CK12" s="6">
        <f t="shared" si="17"/>
        <v>3.0701754385964911E-2</v>
      </c>
      <c r="CL12" s="69">
        <v>41</v>
      </c>
      <c r="CM12" s="47">
        <f>CL12/CL19</f>
        <v>9.4252873563218389E-2</v>
      </c>
      <c r="CN12" s="52">
        <v>35</v>
      </c>
      <c r="CO12" s="47">
        <f>CN12/CN19</f>
        <v>7.8828828828828829E-2</v>
      </c>
      <c r="CP12" s="52">
        <v>18</v>
      </c>
      <c r="CQ12" s="47">
        <f>CP12/CP19</f>
        <v>3.896103896103896E-2</v>
      </c>
      <c r="CR12" s="52">
        <v>17</v>
      </c>
      <c r="CS12" s="19">
        <f>CR12/CR19</f>
        <v>3.6956521739130437E-2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73">F13/F$19</f>
        <v>0</v>
      </c>
      <c r="H13" s="9"/>
      <c r="I13" s="6">
        <f t="shared" ref="I13" si="74">H13/H$19</f>
        <v>0</v>
      </c>
      <c r="J13" s="9"/>
      <c r="K13" s="6">
        <f t="shared" ref="K13" si="75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6">AB13/AB$19</f>
        <v>0</v>
      </c>
      <c r="AD13" s="3"/>
      <c r="AE13" s="6">
        <f t="shared" ref="AE13" si="77">AD13/AD$19</f>
        <v>0</v>
      </c>
      <c r="AF13" s="3"/>
      <c r="AG13" s="6">
        <f t="shared" ref="AG13" si="78">AF13/AF$19</f>
        <v>0</v>
      </c>
      <c r="AH13" s="3"/>
      <c r="AI13" s="6">
        <f t="shared" ref="AI13" si="79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80">AZ13/AZ$19</f>
        <v>0</v>
      </c>
      <c r="BB13" s="3"/>
      <c r="BC13" s="6">
        <f t="shared" ref="BC13" si="81">BB13/BB$19</f>
        <v>0</v>
      </c>
      <c r="BD13" s="3"/>
      <c r="BE13" s="6">
        <f t="shared" ref="BE13" si="82">BD13/BD$19</f>
        <v>0</v>
      </c>
      <c r="BF13" s="3"/>
      <c r="BG13" s="6">
        <f t="shared" ref="BG13" si="83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84">BX13/BX$19</f>
        <v>0</v>
      </c>
      <c r="BZ13" s="3">
        <f t="shared" si="11"/>
        <v>0</v>
      </c>
      <c r="CA13" s="6">
        <f t="shared" ref="CA13" si="85">BZ13/BZ$19</f>
        <v>0</v>
      </c>
      <c r="CB13" s="3">
        <f t="shared" si="12"/>
        <v>0</v>
      </c>
      <c r="CC13" s="6">
        <f t="shared" ref="CC13" si="86">CB13/CB$19</f>
        <v>0</v>
      </c>
      <c r="CD13" s="3">
        <f t="shared" si="13"/>
        <v>0</v>
      </c>
      <c r="CE13" s="6">
        <f t="shared" ref="CE13" si="87">CD13/CD$19</f>
        <v>0</v>
      </c>
      <c r="CF13" s="3">
        <f t="shared" si="14"/>
        <v>0</v>
      </c>
      <c r="CG13" s="6">
        <f t="shared" si="15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8"/>
        <v>0</v>
      </c>
      <c r="F14" s="9"/>
      <c r="G14" s="6">
        <f t="shared" ref="G14" si="88">F14/F$19</f>
        <v>0</v>
      </c>
      <c r="H14" s="9"/>
      <c r="I14" s="6">
        <f t="shared" ref="I14" si="89">H14/H$19</f>
        <v>0</v>
      </c>
      <c r="J14" s="9"/>
      <c r="K14" s="6">
        <f t="shared" ref="K14" si="90">J14/J$19</f>
        <v>0</v>
      </c>
      <c r="L14" s="9">
        <v>1</v>
      </c>
      <c r="M14" s="6">
        <f t="shared" si="0"/>
        <v>3.3333333333333333E-2</v>
      </c>
      <c r="N14" s="69">
        <v>1</v>
      </c>
      <c r="O14" s="6">
        <f t="shared" si="1"/>
        <v>3.0303030303030304E-2</v>
      </c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>
        <v>4</v>
      </c>
      <c r="AA14" s="6">
        <f t="shared" ref="AA14" si="91">Z14/Z$19</f>
        <v>2.0408163265306121E-2</v>
      </c>
      <c r="AB14" s="3">
        <v>11</v>
      </c>
      <c r="AC14" s="6">
        <f t="shared" ref="AC14" si="92">AB14/AB$19</f>
        <v>4.8034934497816595E-2</v>
      </c>
      <c r="AD14" s="3">
        <v>7</v>
      </c>
      <c r="AE14" s="6">
        <f t="shared" ref="AE14" si="93">AD14/AD$19</f>
        <v>3.2258064516129031E-2</v>
      </c>
      <c r="AF14" s="3">
        <v>8</v>
      </c>
      <c r="AG14" s="6">
        <f t="shared" ref="AG14" si="94">AF14/AF$19</f>
        <v>3.6363636363636362E-2</v>
      </c>
      <c r="AH14" s="3">
        <v>8</v>
      </c>
      <c r="AI14" s="6">
        <f t="shared" ref="AI14" si="95">AH14/AH$19</f>
        <v>3.4632034632034632E-2</v>
      </c>
      <c r="AJ14" s="3">
        <v>8</v>
      </c>
      <c r="AK14" s="6">
        <f t="shared" si="3"/>
        <v>3.4042553191489362E-2</v>
      </c>
      <c r="AL14" s="69">
        <v>2</v>
      </c>
      <c r="AM14" s="6">
        <f t="shared" si="4"/>
        <v>8.6206896551724137E-3</v>
      </c>
      <c r="AN14" s="69">
        <v>3</v>
      </c>
      <c r="AO14" s="6">
        <f t="shared" si="5"/>
        <v>1.0948905109489052E-2</v>
      </c>
      <c r="AP14" s="69">
        <v>10</v>
      </c>
      <c r="AQ14" s="47">
        <f>AP14/AP19</f>
        <v>3.7313432835820892E-2</v>
      </c>
      <c r="AR14" s="52">
        <v>13</v>
      </c>
      <c r="AS14" s="47">
        <f>AR14/AR19</f>
        <v>4.6099290780141841E-2</v>
      </c>
      <c r="AT14" s="52">
        <v>4</v>
      </c>
      <c r="AU14" s="47">
        <f>AT14/AT19</f>
        <v>1.3201320132013201E-2</v>
      </c>
      <c r="AV14" s="52">
        <v>4</v>
      </c>
      <c r="AW14" s="19">
        <f>AV14/AV19</f>
        <v>1.2861736334405145E-2</v>
      </c>
      <c r="AX14" s="32">
        <v>7</v>
      </c>
      <c r="AY14" s="6">
        <f t="shared" ref="AY14" si="96">AX14/AX$19</f>
        <v>0.04</v>
      </c>
      <c r="AZ14" s="3">
        <v>9</v>
      </c>
      <c r="BA14" s="6">
        <f t="shared" ref="BA14" si="97">AZ14/AZ$19</f>
        <v>5.4216867469879519E-2</v>
      </c>
      <c r="BB14" s="3">
        <v>7</v>
      </c>
      <c r="BC14" s="6">
        <f t="shared" ref="BC14" si="98">BB14/BB$19</f>
        <v>4.3209876543209874E-2</v>
      </c>
      <c r="BD14" s="3">
        <v>9</v>
      </c>
      <c r="BE14" s="6">
        <f t="shared" ref="BE14" si="99">BD14/BD$19</f>
        <v>5.8823529411764705E-2</v>
      </c>
      <c r="BF14" s="3">
        <v>5</v>
      </c>
      <c r="BG14" s="6">
        <f t="shared" ref="BG14" si="100">BF14/BF$19</f>
        <v>3.3557046979865772E-2</v>
      </c>
      <c r="BH14" s="3">
        <v>6</v>
      </c>
      <c r="BI14" s="6">
        <f t="shared" si="6"/>
        <v>4.2253521126760563E-2</v>
      </c>
      <c r="BJ14" s="69">
        <v>6</v>
      </c>
      <c r="BK14" s="6">
        <f t="shared" si="7"/>
        <v>4.4117647058823532E-2</v>
      </c>
      <c r="BL14" s="69">
        <v>4</v>
      </c>
      <c r="BM14" s="6">
        <f t="shared" si="8"/>
        <v>2.8776978417266189E-2</v>
      </c>
      <c r="BN14" s="69">
        <v>2</v>
      </c>
      <c r="BO14" s="47">
        <f>BN14/BN19</f>
        <v>1.680672268907563E-2</v>
      </c>
      <c r="BP14" s="52">
        <v>2</v>
      </c>
      <c r="BQ14" s="47">
        <f>BP14/BP19</f>
        <v>1.8691588785046728E-2</v>
      </c>
      <c r="BR14" s="52">
        <v>2</v>
      </c>
      <c r="BS14" s="47">
        <f>BR14/BR19</f>
        <v>1.9607843137254902E-2</v>
      </c>
      <c r="BT14" s="52">
        <v>3</v>
      </c>
      <c r="BU14" s="19">
        <f>BT14/BT19</f>
        <v>3.3333333333333333E-2</v>
      </c>
      <c r="BV14" s="32">
        <f t="shared" si="9"/>
        <v>11</v>
      </c>
      <c r="BW14" s="6">
        <f t="shared" ref="BW14" si="101">BV14/BV$19</f>
        <v>2.8205128205128206E-2</v>
      </c>
      <c r="BX14" s="3">
        <f t="shared" si="10"/>
        <v>20</v>
      </c>
      <c r="BY14" s="6">
        <f t="shared" ref="BY14" si="102">BX14/BX$19</f>
        <v>4.7961630695443645E-2</v>
      </c>
      <c r="BZ14" s="3">
        <f t="shared" si="11"/>
        <v>14</v>
      </c>
      <c r="CA14" s="6">
        <f t="shared" ref="CA14" si="103">BZ14/BZ$19</f>
        <v>3.4912718204488775E-2</v>
      </c>
      <c r="CB14" s="3">
        <f t="shared" si="12"/>
        <v>17</v>
      </c>
      <c r="CC14" s="6">
        <f t="shared" ref="CC14" si="104">CB14/CB$19</f>
        <v>4.2713567839195977E-2</v>
      </c>
      <c r="CD14" s="3">
        <f t="shared" si="13"/>
        <v>13</v>
      </c>
      <c r="CE14" s="6">
        <f t="shared" ref="CE14" si="105">CD14/CD$19</f>
        <v>3.2098765432098768E-2</v>
      </c>
      <c r="CF14" s="3">
        <f t="shared" si="14"/>
        <v>15</v>
      </c>
      <c r="CG14" s="6">
        <f t="shared" si="15"/>
        <v>3.6855036855036855E-2</v>
      </c>
      <c r="CH14" s="69">
        <v>9</v>
      </c>
      <c r="CI14" s="6">
        <f t="shared" si="16"/>
        <v>2.2443890274314215E-2</v>
      </c>
      <c r="CJ14" s="69">
        <v>7</v>
      </c>
      <c r="CK14" s="6">
        <f t="shared" si="17"/>
        <v>1.5350877192982455E-2</v>
      </c>
      <c r="CL14" s="69">
        <v>12</v>
      </c>
      <c r="CM14" s="47">
        <f>CL14/CL19</f>
        <v>2.7586206896551724E-2</v>
      </c>
      <c r="CN14" s="52">
        <v>15</v>
      </c>
      <c r="CO14" s="47">
        <f>CN14/CN19</f>
        <v>3.3783783783783786E-2</v>
      </c>
      <c r="CP14" s="52">
        <v>6</v>
      </c>
      <c r="CQ14" s="47">
        <f>CP14/CP19</f>
        <v>1.2987012987012988E-2</v>
      </c>
      <c r="CR14" s="52">
        <v>7</v>
      </c>
      <c r="CS14" s="19">
        <f>CR14/CR19</f>
        <v>1.5217391304347827E-2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8"/>
        <v>0</v>
      </c>
      <c r="F15" s="9"/>
      <c r="G15" s="6">
        <f t="shared" ref="G15" si="106">F15/F$19</f>
        <v>0</v>
      </c>
      <c r="H15" s="9"/>
      <c r="I15" s="6">
        <f t="shared" ref="I15" si="107">H15/H$19</f>
        <v>0</v>
      </c>
      <c r="J15" s="9"/>
      <c r="K15" s="6">
        <f t="shared" ref="K15" si="108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>
        <v>1</v>
      </c>
      <c r="Y15" s="19">
        <f>X15/X19</f>
        <v>1.6949152542372881E-2</v>
      </c>
      <c r="Z15" s="32">
        <v>2</v>
      </c>
      <c r="AA15" s="6">
        <f t="shared" ref="AA15" si="109">Z15/Z$19</f>
        <v>1.020408163265306E-2</v>
      </c>
      <c r="AB15" s="3">
        <v>2</v>
      </c>
      <c r="AC15" s="6">
        <f t="shared" ref="AC15" si="110">AB15/AB$19</f>
        <v>8.7336244541484712E-3</v>
      </c>
      <c r="AD15" s="3">
        <v>3</v>
      </c>
      <c r="AE15" s="6">
        <f t="shared" ref="AE15" si="111">AD15/AD$19</f>
        <v>1.3824884792626729E-2</v>
      </c>
      <c r="AF15" s="3">
        <v>3</v>
      </c>
      <c r="AG15" s="6">
        <f t="shared" ref="AG15" si="112">AF15/AF$19</f>
        <v>1.3636363636363636E-2</v>
      </c>
      <c r="AH15" s="3">
        <v>4</v>
      </c>
      <c r="AI15" s="6">
        <f t="shared" ref="AI15" si="113">AH15/AH$19</f>
        <v>1.7316017316017316E-2</v>
      </c>
      <c r="AJ15" s="3">
        <v>4</v>
      </c>
      <c r="AK15" s="6">
        <f t="shared" si="3"/>
        <v>1.7021276595744681E-2</v>
      </c>
      <c r="AL15" s="69">
        <v>3</v>
      </c>
      <c r="AM15" s="6">
        <f t="shared" si="4"/>
        <v>1.2931034482758621E-2</v>
      </c>
      <c r="AN15" s="69">
        <v>1</v>
      </c>
      <c r="AO15" s="6">
        <f t="shared" si="5"/>
        <v>3.6496350364963502E-3</v>
      </c>
      <c r="AP15" s="69">
        <v>5</v>
      </c>
      <c r="AQ15" s="47">
        <f>AP15/AP19</f>
        <v>1.8656716417910446E-2</v>
      </c>
      <c r="AR15" s="52">
        <v>5</v>
      </c>
      <c r="AS15" s="47">
        <f>AR15/AR19</f>
        <v>1.7730496453900711E-2</v>
      </c>
      <c r="AT15" s="52">
        <v>4</v>
      </c>
      <c r="AU15" s="47">
        <f>AT15/AT19</f>
        <v>1.3201320132013201E-2</v>
      </c>
      <c r="AV15" s="52">
        <v>4</v>
      </c>
      <c r="AW15" s="19">
        <f>AV15/AV19</f>
        <v>1.2861736334405145E-2</v>
      </c>
      <c r="AX15" s="32">
        <v>1</v>
      </c>
      <c r="AY15" s="6">
        <f t="shared" ref="AY15" si="114">AX15/AX$19</f>
        <v>5.7142857142857143E-3</v>
      </c>
      <c r="AZ15" s="3">
        <v>1</v>
      </c>
      <c r="BA15" s="6">
        <f t="shared" ref="BA15" si="115">AZ15/AZ$19</f>
        <v>6.024096385542169E-3</v>
      </c>
      <c r="BB15" s="3">
        <v>1</v>
      </c>
      <c r="BC15" s="6">
        <f t="shared" ref="BC15" si="116">BB15/BB$19</f>
        <v>6.1728395061728392E-3</v>
      </c>
      <c r="BD15" s="3">
        <v>1</v>
      </c>
      <c r="BE15" s="6">
        <f t="shared" ref="BE15" si="117">BD15/BD$19</f>
        <v>6.5359477124183009E-3</v>
      </c>
      <c r="BF15" s="3">
        <v>1</v>
      </c>
      <c r="BG15" s="6">
        <f t="shared" ref="BG15" si="118">BF15/BF$19</f>
        <v>6.7114093959731542E-3</v>
      </c>
      <c r="BH15" s="3">
        <v>1</v>
      </c>
      <c r="BI15" s="6">
        <f t="shared" si="6"/>
        <v>7.0422535211267607E-3</v>
      </c>
      <c r="BJ15" s="69">
        <v>1</v>
      </c>
      <c r="BK15" s="6">
        <f t="shared" si="7"/>
        <v>7.3529411764705881E-3</v>
      </c>
      <c r="BL15" s="69">
        <v>2</v>
      </c>
      <c r="BM15" s="6">
        <f t="shared" si="8"/>
        <v>1.4388489208633094E-2</v>
      </c>
      <c r="BN15" s="69">
        <v>3</v>
      </c>
      <c r="BO15" s="47">
        <f>BN15/BN19</f>
        <v>2.5210084033613446E-2</v>
      </c>
      <c r="BP15" s="52">
        <v>2</v>
      </c>
      <c r="BQ15" s="47">
        <f>BP15/BP19</f>
        <v>1.8691588785046728E-2</v>
      </c>
      <c r="BR15" s="52">
        <v>4</v>
      </c>
      <c r="BS15" s="47">
        <f>BR15/BR19</f>
        <v>3.9215686274509803E-2</v>
      </c>
      <c r="BT15" s="52">
        <v>1</v>
      </c>
      <c r="BU15" s="19">
        <f>BT15/BT19</f>
        <v>1.1111111111111112E-2</v>
      </c>
      <c r="BV15" s="32">
        <f t="shared" si="9"/>
        <v>3</v>
      </c>
      <c r="BW15" s="6">
        <f t="shared" ref="BW15" si="119">BV15/BV$19</f>
        <v>7.6923076923076927E-3</v>
      </c>
      <c r="BX15" s="3">
        <f t="shared" si="10"/>
        <v>3</v>
      </c>
      <c r="BY15" s="6">
        <f t="shared" ref="BY15" si="120">BX15/BX$19</f>
        <v>7.1942446043165471E-3</v>
      </c>
      <c r="BZ15" s="3">
        <f t="shared" si="11"/>
        <v>4</v>
      </c>
      <c r="CA15" s="6">
        <f t="shared" ref="CA15" si="121">BZ15/BZ$19</f>
        <v>9.9750623441396506E-3</v>
      </c>
      <c r="CB15" s="3">
        <f t="shared" si="12"/>
        <v>4</v>
      </c>
      <c r="CC15" s="6">
        <f t="shared" ref="CC15" si="122">CB15/CB$19</f>
        <v>1.0050251256281407E-2</v>
      </c>
      <c r="CD15" s="3">
        <f t="shared" si="13"/>
        <v>5</v>
      </c>
      <c r="CE15" s="6">
        <f t="shared" ref="CE15" si="123">CD15/CD$19</f>
        <v>1.2345679012345678E-2</v>
      </c>
      <c r="CF15" s="3">
        <f t="shared" si="14"/>
        <v>5</v>
      </c>
      <c r="CG15" s="6">
        <f t="shared" si="15"/>
        <v>1.2285012285012284E-2</v>
      </c>
      <c r="CH15" s="69">
        <v>4</v>
      </c>
      <c r="CI15" s="6">
        <f t="shared" si="16"/>
        <v>9.9750623441396506E-3</v>
      </c>
      <c r="CJ15" s="69">
        <v>3</v>
      </c>
      <c r="CK15" s="6">
        <f t="shared" si="17"/>
        <v>6.5789473684210523E-3</v>
      </c>
      <c r="CL15" s="69">
        <v>8</v>
      </c>
      <c r="CM15" s="47">
        <f>CL15/CL19</f>
        <v>1.8390804597701149E-2</v>
      </c>
      <c r="CN15" s="52">
        <v>7</v>
      </c>
      <c r="CO15" s="47">
        <f>CN15/CN19</f>
        <v>1.5765765765765764E-2</v>
      </c>
      <c r="CP15" s="52">
        <v>8</v>
      </c>
      <c r="CQ15" s="47">
        <f>CP15/CP19</f>
        <v>1.7316017316017316E-2</v>
      </c>
      <c r="CR15" s="52">
        <v>6</v>
      </c>
      <c r="CS15" s="19">
        <f>CR15/CR19</f>
        <v>1.3043478260869565E-2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8"/>
        <v>0</v>
      </c>
      <c r="F16" s="9"/>
      <c r="G16" s="6">
        <f t="shared" ref="G16" si="124">F16/F$19</f>
        <v>0</v>
      </c>
      <c r="H16" s="9"/>
      <c r="I16" s="6">
        <f t="shared" ref="I16" si="125">H16/H$19</f>
        <v>0</v>
      </c>
      <c r="J16" s="9"/>
      <c r="K16" s="6">
        <f t="shared" ref="K16" si="126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27">AB16/AB$19</f>
        <v>0</v>
      </c>
      <c r="AD16" s="3"/>
      <c r="AE16" s="6">
        <f t="shared" ref="AE16" si="128">AD16/AD$19</f>
        <v>0</v>
      </c>
      <c r="AF16" s="3">
        <v>1</v>
      </c>
      <c r="AG16" s="6">
        <f t="shared" ref="AG16" si="129">AF16/AF$19</f>
        <v>4.5454545454545452E-3</v>
      </c>
      <c r="AH16" s="3">
        <v>1</v>
      </c>
      <c r="AI16" s="6">
        <f t="shared" ref="AI16" si="130">AH16/AH$19</f>
        <v>4.329004329004329E-3</v>
      </c>
      <c r="AJ16" s="3">
        <v>1</v>
      </c>
      <c r="AK16" s="6">
        <f t="shared" si="3"/>
        <v>4.2553191489361703E-3</v>
      </c>
      <c r="AL16" s="69">
        <v>1</v>
      </c>
      <c r="AM16" s="6">
        <f t="shared" si="4"/>
        <v>4.3103448275862068E-3</v>
      </c>
      <c r="AN16" s="69">
        <v>2</v>
      </c>
      <c r="AO16" s="6">
        <f t="shared" si="5"/>
        <v>7.2992700729927005E-3</v>
      </c>
      <c r="AP16" s="69">
        <v>2</v>
      </c>
      <c r="AQ16" s="47">
        <f>AP16/AP19</f>
        <v>7.462686567164179E-3</v>
      </c>
      <c r="AR16" s="52"/>
      <c r="AS16" s="47"/>
      <c r="AT16" s="52"/>
      <c r="AU16" s="47"/>
      <c r="AV16" s="52">
        <v>1</v>
      </c>
      <c r="AW16" s="19">
        <f>AV16/AV19</f>
        <v>3.2154340836012861E-3</v>
      </c>
      <c r="AX16" s="32">
        <v>1</v>
      </c>
      <c r="AY16" s="6">
        <f t="shared" ref="AY16" si="131">AX16/AX$19</f>
        <v>5.7142857142857143E-3</v>
      </c>
      <c r="AZ16" s="3">
        <v>1</v>
      </c>
      <c r="BA16" s="6">
        <f t="shared" ref="BA16" si="132">AZ16/AZ$19</f>
        <v>6.024096385542169E-3</v>
      </c>
      <c r="BB16" s="3">
        <v>1</v>
      </c>
      <c r="BC16" s="6">
        <f t="shared" ref="BC16" si="133">BB16/BB$19</f>
        <v>6.1728395061728392E-3</v>
      </c>
      <c r="BD16" s="3">
        <v>1</v>
      </c>
      <c r="BE16" s="6">
        <f t="shared" ref="BE16" si="134">BD16/BD$19</f>
        <v>6.5359477124183009E-3</v>
      </c>
      <c r="BF16" s="3">
        <v>1</v>
      </c>
      <c r="BG16" s="6">
        <f t="shared" ref="BG16" si="135">BF16/BF$19</f>
        <v>6.7114093959731542E-3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>
        <f t="shared" si="9"/>
        <v>1</v>
      </c>
      <c r="BW16" s="6">
        <f t="shared" ref="BW16" si="136">BV16/BV$19</f>
        <v>2.5641025641025641E-3</v>
      </c>
      <c r="BX16" s="3">
        <f t="shared" si="10"/>
        <v>1</v>
      </c>
      <c r="BY16" s="6">
        <f t="shared" ref="BY16" si="137">BX16/BX$19</f>
        <v>2.3980815347721821E-3</v>
      </c>
      <c r="BZ16" s="3">
        <f t="shared" si="11"/>
        <v>1</v>
      </c>
      <c r="CA16" s="6">
        <f t="shared" ref="CA16" si="138">BZ16/BZ$19</f>
        <v>2.4937655860349127E-3</v>
      </c>
      <c r="CB16" s="3">
        <f t="shared" si="12"/>
        <v>2</v>
      </c>
      <c r="CC16" s="6">
        <f t="shared" ref="CC16" si="139">CB16/CB$19</f>
        <v>5.0251256281407036E-3</v>
      </c>
      <c r="CD16" s="3">
        <f t="shared" si="13"/>
        <v>2</v>
      </c>
      <c r="CE16" s="6">
        <f t="shared" ref="CE16" si="140">CD16/CD$19</f>
        <v>4.9382716049382715E-3</v>
      </c>
      <c r="CF16" s="3">
        <f t="shared" si="14"/>
        <v>1</v>
      </c>
      <c r="CG16" s="6">
        <f t="shared" si="15"/>
        <v>2.4570024570024569E-3</v>
      </c>
      <c r="CH16" s="69">
        <v>1</v>
      </c>
      <c r="CI16" s="6">
        <f t="shared" si="16"/>
        <v>2.4937655860349127E-3</v>
      </c>
      <c r="CJ16" s="69">
        <v>2</v>
      </c>
      <c r="CK16" s="6">
        <f t="shared" si="17"/>
        <v>4.3859649122807015E-3</v>
      </c>
      <c r="CL16" s="69">
        <v>2</v>
      </c>
      <c r="CM16" s="47">
        <f>CL16/CL19</f>
        <v>4.5977011494252873E-3</v>
      </c>
      <c r="CN16" s="52"/>
      <c r="CO16" s="47"/>
      <c r="CP16" s="52"/>
      <c r="CQ16" s="47"/>
      <c r="CR16" s="52">
        <v>1</v>
      </c>
      <c r="CS16" s="19">
        <f>CR16/CR19</f>
        <v>2.1739130434782609E-3</v>
      </c>
    </row>
    <row r="17" spans="1:97" ht="47.25" customHeight="1" x14ac:dyDescent="0.25">
      <c r="A17" s="28" t="s">
        <v>6</v>
      </c>
      <c r="B17" s="35">
        <v>18</v>
      </c>
      <c r="C17" s="6">
        <f t="shared" si="18"/>
        <v>0.94736842105263153</v>
      </c>
      <c r="D17" s="9">
        <v>20</v>
      </c>
      <c r="E17" s="6">
        <f t="shared" si="18"/>
        <v>0.90909090909090906</v>
      </c>
      <c r="F17" s="9">
        <v>21</v>
      </c>
      <c r="G17" s="6">
        <f t="shared" ref="G17" si="141">F17/F$19</f>
        <v>0.95454545454545459</v>
      </c>
      <c r="H17" s="9">
        <v>24</v>
      </c>
      <c r="I17" s="6">
        <f t="shared" ref="I17" si="142">H17/H$19</f>
        <v>0.96</v>
      </c>
      <c r="J17" s="9">
        <v>23</v>
      </c>
      <c r="K17" s="6">
        <f t="shared" ref="K17" si="143">J17/J$19</f>
        <v>0.92</v>
      </c>
      <c r="L17" s="9">
        <v>27</v>
      </c>
      <c r="M17" s="6">
        <f t="shared" si="0"/>
        <v>0.9</v>
      </c>
      <c r="N17" s="69">
        <v>28</v>
      </c>
      <c r="O17" s="6">
        <f t="shared" si="1"/>
        <v>0.84848484848484851</v>
      </c>
      <c r="P17" s="69">
        <v>40</v>
      </c>
      <c r="Q17" s="6">
        <f t="shared" si="2"/>
        <v>0.93023255813953487</v>
      </c>
      <c r="R17" s="69">
        <v>43</v>
      </c>
      <c r="S17" s="47">
        <f>R17/R19</f>
        <v>0.89583333333333337</v>
      </c>
      <c r="T17" s="52">
        <v>50</v>
      </c>
      <c r="U17" s="47">
        <f>T17/T19</f>
        <v>0.90909090909090906</v>
      </c>
      <c r="V17" s="52">
        <v>54</v>
      </c>
      <c r="W17" s="47">
        <f>V17/V19</f>
        <v>0.94736842105263153</v>
      </c>
      <c r="X17" s="52">
        <v>55</v>
      </c>
      <c r="Y17" s="19">
        <f>X17/X19</f>
        <v>0.93220338983050843</v>
      </c>
      <c r="Z17" s="32">
        <v>144</v>
      </c>
      <c r="AA17" s="6">
        <f t="shared" ref="AA17" si="144">Z17/Z$19</f>
        <v>0.73469387755102045</v>
      </c>
      <c r="AB17" s="3">
        <v>166</v>
      </c>
      <c r="AC17" s="6">
        <f t="shared" ref="AC17" si="145">AB17/AB$19</f>
        <v>0.72489082969432317</v>
      </c>
      <c r="AD17" s="3">
        <v>162</v>
      </c>
      <c r="AE17" s="6">
        <f t="shared" ref="AE17" si="146">AD17/AD$19</f>
        <v>0.74654377880184331</v>
      </c>
      <c r="AF17" s="3">
        <v>163</v>
      </c>
      <c r="AG17" s="6">
        <f t="shared" ref="AG17" si="147">AF17/AF$19</f>
        <v>0.74090909090909096</v>
      </c>
      <c r="AH17" s="3">
        <v>163</v>
      </c>
      <c r="AI17" s="6">
        <f t="shared" ref="AI17" si="148">AH17/AH$19</f>
        <v>0.7056277056277056</v>
      </c>
      <c r="AJ17" s="3">
        <v>167</v>
      </c>
      <c r="AK17" s="6">
        <f t="shared" si="3"/>
        <v>0.71063829787234045</v>
      </c>
      <c r="AL17" s="69">
        <v>168</v>
      </c>
      <c r="AM17" s="6">
        <f t="shared" si="4"/>
        <v>0.72413793103448276</v>
      </c>
      <c r="AN17" s="69">
        <v>214</v>
      </c>
      <c r="AO17" s="6">
        <f t="shared" si="5"/>
        <v>0.78102189781021902</v>
      </c>
      <c r="AP17" s="69">
        <v>204</v>
      </c>
      <c r="AQ17" s="47">
        <f>AP17/AP19</f>
        <v>0.76119402985074625</v>
      </c>
      <c r="AR17" s="52">
        <v>224</v>
      </c>
      <c r="AS17" s="47">
        <f>AR17/AR19</f>
        <v>0.79432624113475181</v>
      </c>
      <c r="AT17" s="52">
        <v>229</v>
      </c>
      <c r="AU17" s="47">
        <f>AT17/AT19</f>
        <v>0.75577557755775582</v>
      </c>
      <c r="AV17" s="52">
        <v>239</v>
      </c>
      <c r="AW17" s="19">
        <f>AV17/AV19</f>
        <v>0.76848874598070738</v>
      </c>
      <c r="AX17" s="32">
        <v>160</v>
      </c>
      <c r="AY17" s="6">
        <f t="shared" ref="AY17" si="149">AX17/AX$19</f>
        <v>0.91428571428571426</v>
      </c>
      <c r="AZ17" s="3">
        <v>151</v>
      </c>
      <c r="BA17" s="6">
        <f t="shared" ref="BA17" si="150">AZ17/AZ$19</f>
        <v>0.90963855421686746</v>
      </c>
      <c r="BB17" s="3">
        <v>148</v>
      </c>
      <c r="BC17" s="6">
        <f t="shared" ref="BC17" si="151">BB17/BB$19</f>
        <v>0.9135802469135802</v>
      </c>
      <c r="BD17" s="3">
        <v>137</v>
      </c>
      <c r="BE17" s="6">
        <f t="shared" ref="BE17" si="152">BD17/BD$19</f>
        <v>0.89542483660130723</v>
      </c>
      <c r="BF17" s="3">
        <v>135</v>
      </c>
      <c r="BG17" s="6">
        <f t="shared" ref="BG17" si="153">BF17/BF$19</f>
        <v>0.90604026845637586</v>
      </c>
      <c r="BH17" s="3">
        <v>128</v>
      </c>
      <c r="BI17" s="6">
        <f t="shared" si="6"/>
        <v>0.90140845070422537</v>
      </c>
      <c r="BJ17" s="69">
        <v>122</v>
      </c>
      <c r="BK17" s="6">
        <f t="shared" si="7"/>
        <v>0.8970588235294118</v>
      </c>
      <c r="BL17" s="69">
        <v>128</v>
      </c>
      <c r="BM17" s="6">
        <f t="shared" si="8"/>
        <v>0.92086330935251803</v>
      </c>
      <c r="BN17" s="69">
        <v>108</v>
      </c>
      <c r="BO17" s="47">
        <f>BN17/BN19</f>
        <v>0.90756302521008403</v>
      </c>
      <c r="BP17" s="52">
        <v>98</v>
      </c>
      <c r="BQ17" s="47">
        <f>BP17/BP19</f>
        <v>0.91588785046728971</v>
      </c>
      <c r="BR17" s="52">
        <v>91</v>
      </c>
      <c r="BS17" s="47">
        <f>BR17/BR19</f>
        <v>0.89215686274509809</v>
      </c>
      <c r="BT17" s="52">
        <v>83</v>
      </c>
      <c r="BU17" s="19">
        <f>BT17/BT19</f>
        <v>0.92222222222222228</v>
      </c>
      <c r="BV17" s="32">
        <f t="shared" si="9"/>
        <v>322</v>
      </c>
      <c r="BW17" s="6">
        <f t="shared" ref="BW17" si="154">BV17/BV$19</f>
        <v>0.82564102564102559</v>
      </c>
      <c r="BX17" s="3">
        <f t="shared" si="10"/>
        <v>337</v>
      </c>
      <c r="BY17" s="6">
        <f t="shared" ref="BY17" si="155">BX17/BX$19</f>
        <v>0.80815347721822539</v>
      </c>
      <c r="BZ17" s="3">
        <f t="shared" si="11"/>
        <v>331</v>
      </c>
      <c r="CA17" s="6">
        <f t="shared" ref="CA17" si="156">BZ17/BZ$19</f>
        <v>0.8254364089775561</v>
      </c>
      <c r="CB17" s="3">
        <f t="shared" si="12"/>
        <v>324</v>
      </c>
      <c r="CC17" s="6">
        <f t="shared" ref="CC17" si="157">CB17/CB$19</f>
        <v>0.81407035175879394</v>
      </c>
      <c r="CD17" s="3">
        <f t="shared" si="13"/>
        <v>321</v>
      </c>
      <c r="CE17" s="6">
        <f t="shared" ref="CE17" si="158">CD17/CD$19</f>
        <v>0.79259259259259263</v>
      </c>
      <c r="CF17" s="3">
        <f t="shared" si="14"/>
        <v>322</v>
      </c>
      <c r="CG17" s="6">
        <f t="shared" si="15"/>
        <v>0.79115479115479115</v>
      </c>
      <c r="CH17" s="69">
        <v>318</v>
      </c>
      <c r="CI17" s="6">
        <f t="shared" si="16"/>
        <v>0.79301745635910226</v>
      </c>
      <c r="CJ17" s="69">
        <v>382</v>
      </c>
      <c r="CK17" s="6">
        <f t="shared" si="17"/>
        <v>0.83771929824561409</v>
      </c>
      <c r="CL17" s="69">
        <v>355</v>
      </c>
      <c r="CM17" s="47">
        <f>CL17/CL19</f>
        <v>0.81609195402298851</v>
      </c>
      <c r="CN17" s="52">
        <v>372</v>
      </c>
      <c r="CO17" s="47">
        <f>CN17/CN19</f>
        <v>0.83783783783783783</v>
      </c>
      <c r="CP17" s="52">
        <v>374</v>
      </c>
      <c r="CQ17" s="47">
        <f>CP17/CP19</f>
        <v>0.80952380952380953</v>
      </c>
      <c r="CR17" s="52">
        <v>377</v>
      </c>
      <c r="CS17" s="19">
        <f>CR17/CR19</f>
        <v>0.81956521739130439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8"/>
        <v>0</v>
      </c>
      <c r="F18" s="10"/>
      <c r="G18" s="7">
        <f t="shared" ref="G18" si="159">F18/F$19</f>
        <v>0</v>
      </c>
      <c r="H18" s="10"/>
      <c r="I18" s="7">
        <f t="shared" ref="I18" si="160">H18/H$19</f>
        <v>0</v>
      </c>
      <c r="J18" s="10"/>
      <c r="K18" s="7">
        <f t="shared" ref="K18" si="161">J18/J$19</f>
        <v>0</v>
      </c>
      <c r="L18" s="10"/>
      <c r="M18" s="7">
        <f t="shared" si="0"/>
        <v>0</v>
      </c>
      <c r="N18" s="68">
        <v>1</v>
      </c>
      <c r="O18" s="7">
        <f t="shared" si="1"/>
        <v>3.0303030303030304E-2</v>
      </c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>
        <v>3</v>
      </c>
      <c r="AA18" s="7">
        <f t="shared" ref="AA18" si="162">Z18/Z$19</f>
        <v>1.5306122448979591E-2</v>
      </c>
      <c r="AB18" s="4">
        <v>2</v>
      </c>
      <c r="AC18" s="7">
        <f t="shared" ref="AC18" si="163">AB18/AB$19</f>
        <v>8.7336244541484712E-3</v>
      </c>
      <c r="AD18" s="4">
        <v>2</v>
      </c>
      <c r="AE18" s="7">
        <f t="shared" ref="AE18" si="164">AD18/AD$19</f>
        <v>9.2165898617511521E-3</v>
      </c>
      <c r="AF18" s="4">
        <v>1</v>
      </c>
      <c r="AG18" s="7">
        <f t="shared" ref="AG18" si="165">AF18/AF$19</f>
        <v>4.5454545454545452E-3</v>
      </c>
      <c r="AH18" s="4">
        <v>4</v>
      </c>
      <c r="AI18" s="7">
        <f t="shared" ref="AI18" si="166">AH18/AH$19</f>
        <v>1.7316017316017316E-2</v>
      </c>
      <c r="AJ18" s="4">
        <v>3</v>
      </c>
      <c r="AK18" s="7">
        <f t="shared" si="3"/>
        <v>1.276595744680851E-2</v>
      </c>
      <c r="AL18" s="68">
        <v>41</v>
      </c>
      <c r="AM18" s="7">
        <f t="shared" si="4"/>
        <v>0.17672413793103448</v>
      </c>
      <c r="AN18" s="68">
        <v>37</v>
      </c>
      <c r="AO18" s="7">
        <f t="shared" si="5"/>
        <v>0.13503649635036497</v>
      </c>
      <c r="AP18" s="68">
        <v>3</v>
      </c>
      <c r="AQ18" s="46">
        <f>AP18/AP19</f>
        <v>1.1194029850746268E-2</v>
      </c>
      <c r="AR18" s="50">
        <v>3</v>
      </c>
      <c r="AS18" s="72">
        <f>AR18/AR19</f>
        <v>1.0638297872340425E-2</v>
      </c>
      <c r="AT18" s="50">
        <v>46</v>
      </c>
      <c r="AU18" s="72">
        <f>AT18/AT19</f>
        <v>0.15181518151815182</v>
      </c>
      <c r="AV18" s="50">
        <v>46</v>
      </c>
      <c r="AW18" s="56">
        <f>AV18/AV19</f>
        <v>0.14790996784565916</v>
      </c>
      <c r="AX18" s="33"/>
      <c r="AY18" s="7"/>
      <c r="AZ18" s="4"/>
      <c r="BA18" s="7">
        <f t="shared" ref="BA18" si="167">AZ18/AZ$19</f>
        <v>0</v>
      </c>
      <c r="BB18" s="4"/>
      <c r="BC18" s="7">
        <f t="shared" ref="BC18" si="168">BB18/BB$19</f>
        <v>0</v>
      </c>
      <c r="BD18" s="4"/>
      <c r="BE18" s="7">
        <f t="shared" ref="BE18" si="169">BD18/BD$19</f>
        <v>0</v>
      </c>
      <c r="BF18" s="4">
        <v>1</v>
      </c>
      <c r="BG18" s="7">
        <f t="shared" ref="BG18" si="170">BF18/BF$19</f>
        <v>6.7114093959731542E-3</v>
      </c>
      <c r="BH18" s="4">
        <v>1</v>
      </c>
      <c r="BI18" s="7">
        <f t="shared" si="6"/>
        <v>7.0422535211267607E-3</v>
      </c>
      <c r="BJ18" s="68">
        <v>2</v>
      </c>
      <c r="BK18" s="7">
        <f t="shared" si="7"/>
        <v>1.4705882352941176E-2</v>
      </c>
      <c r="BL18" s="68">
        <v>2</v>
      </c>
      <c r="BM18" s="7">
        <f t="shared" si="8"/>
        <v>1.4388489208633094E-2</v>
      </c>
      <c r="BN18" s="68">
        <v>1</v>
      </c>
      <c r="BO18" s="46">
        <f>BN18/BN19</f>
        <v>8.4033613445378148E-3</v>
      </c>
      <c r="BP18" s="50">
        <v>2</v>
      </c>
      <c r="BQ18" s="72">
        <f>BP18/BP19</f>
        <v>1.8691588785046728E-2</v>
      </c>
      <c r="BR18" s="50">
        <v>2</v>
      </c>
      <c r="BS18" s="72">
        <f>BR18/BR19</f>
        <v>1.9607843137254902E-2</v>
      </c>
      <c r="BT18" s="50">
        <v>1</v>
      </c>
      <c r="BU18" s="56">
        <f>BT18/BT19</f>
        <v>1.1111111111111112E-2</v>
      </c>
      <c r="BV18" s="33">
        <f t="shared" si="9"/>
        <v>3</v>
      </c>
      <c r="BW18" s="7">
        <f t="shared" ref="BW18" si="171">BV18/BV$19</f>
        <v>7.6923076923076927E-3</v>
      </c>
      <c r="BX18" s="4">
        <f t="shared" si="10"/>
        <v>2</v>
      </c>
      <c r="BY18" s="7">
        <f t="shared" ref="BY18" si="172">BX18/BX$19</f>
        <v>4.7961630695443642E-3</v>
      </c>
      <c r="BZ18" s="4">
        <f t="shared" si="11"/>
        <v>2</v>
      </c>
      <c r="CA18" s="7">
        <f t="shared" ref="CA18" si="173">BZ18/BZ$19</f>
        <v>4.9875311720698253E-3</v>
      </c>
      <c r="CB18" s="4">
        <f t="shared" si="12"/>
        <v>1</v>
      </c>
      <c r="CC18" s="7">
        <f t="shared" ref="CC18" si="174">CB18/CB$19</f>
        <v>2.5125628140703518E-3</v>
      </c>
      <c r="CD18" s="4">
        <f t="shared" si="13"/>
        <v>5</v>
      </c>
      <c r="CE18" s="7">
        <f t="shared" ref="CE18" si="175">CD18/CD$19</f>
        <v>1.2345679012345678E-2</v>
      </c>
      <c r="CF18" s="4">
        <f t="shared" si="14"/>
        <v>4</v>
      </c>
      <c r="CG18" s="7">
        <f t="shared" si="15"/>
        <v>9.8280098280098278E-3</v>
      </c>
      <c r="CH18" s="68">
        <v>44</v>
      </c>
      <c r="CI18" s="7">
        <f t="shared" si="16"/>
        <v>0.10972568578553615</v>
      </c>
      <c r="CJ18" s="68">
        <v>39</v>
      </c>
      <c r="CK18" s="7">
        <f t="shared" si="17"/>
        <v>8.5526315789473686E-2</v>
      </c>
      <c r="CL18" s="68">
        <v>4</v>
      </c>
      <c r="CM18" s="46">
        <f>CL18/CL19</f>
        <v>9.1954022988505746E-3</v>
      </c>
      <c r="CN18" s="50">
        <v>5</v>
      </c>
      <c r="CO18" s="72">
        <f>CN18/CN19</f>
        <v>1.1261261261261261E-2</v>
      </c>
      <c r="CP18" s="50">
        <v>48</v>
      </c>
      <c r="CQ18" s="72">
        <f>CP18/CP19</f>
        <v>0.1038961038961039</v>
      </c>
      <c r="CR18" s="50">
        <v>47</v>
      </c>
      <c r="CS18" s="56">
        <f>CR18/CR19</f>
        <v>0.10217391304347827</v>
      </c>
    </row>
    <row r="19" spans="1:97" ht="47.25" customHeight="1" thickTop="1" thickBot="1" x14ac:dyDescent="0.3">
      <c r="A19" s="31" t="s">
        <v>8</v>
      </c>
      <c r="B19" s="42">
        <f>SUM(B11:B18)</f>
        <v>19</v>
      </c>
      <c r="C19" s="43"/>
      <c r="D19" s="43">
        <f t="shared" ref="D19:CD19" si="176">SUM(D11:D18)</f>
        <v>22</v>
      </c>
      <c r="E19" s="43"/>
      <c r="F19" s="43">
        <f t="shared" si="176"/>
        <v>22</v>
      </c>
      <c r="G19" s="43"/>
      <c r="H19" s="43">
        <f t="shared" si="176"/>
        <v>25</v>
      </c>
      <c r="I19" s="43"/>
      <c r="J19" s="43">
        <f t="shared" si="176"/>
        <v>25</v>
      </c>
      <c r="K19" s="43"/>
      <c r="L19" s="43">
        <f>SUM(L11:L18)</f>
        <v>30</v>
      </c>
      <c r="M19" s="63"/>
      <c r="N19" s="48">
        <f>SUM(N11:N18)</f>
        <v>33</v>
      </c>
      <c r="O19" s="48"/>
      <c r="P19" s="48">
        <f>SUM(P11:P18)</f>
        <v>43</v>
      </c>
      <c r="Q19" s="48"/>
      <c r="R19" s="66">
        <f>SUM(R11:R18)</f>
        <v>48</v>
      </c>
      <c r="S19" s="43"/>
      <c r="T19" s="54">
        <f>SUM(T11:T18)</f>
        <v>55</v>
      </c>
      <c r="U19" s="77"/>
      <c r="V19" s="54">
        <f>SUM(V11:V18)</f>
        <v>57</v>
      </c>
      <c r="W19" s="77"/>
      <c r="X19" s="54">
        <f>SUM(X11:X18)</f>
        <v>59</v>
      </c>
      <c r="Y19" s="65"/>
      <c r="Z19" s="42">
        <f t="shared" si="176"/>
        <v>196</v>
      </c>
      <c r="AA19" s="43"/>
      <c r="AB19" s="43">
        <f t="shared" si="176"/>
        <v>229</v>
      </c>
      <c r="AC19" s="43"/>
      <c r="AD19" s="43">
        <f t="shared" si="176"/>
        <v>217</v>
      </c>
      <c r="AE19" s="43"/>
      <c r="AF19" s="43">
        <f t="shared" si="176"/>
        <v>220</v>
      </c>
      <c r="AG19" s="43"/>
      <c r="AH19" s="43">
        <f t="shared" si="176"/>
        <v>231</v>
      </c>
      <c r="AI19" s="43"/>
      <c r="AJ19" s="43">
        <f>SUM(AJ11:AJ18)</f>
        <v>235</v>
      </c>
      <c r="AK19" s="63"/>
      <c r="AL19" s="48">
        <f>SUM(AL11:AL18)</f>
        <v>232</v>
      </c>
      <c r="AM19" s="48"/>
      <c r="AN19" s="48">
        <f>SUM(AN11:AN18)</f>
        <v>274</v>
      </c>
      <c r="AO19" s="48"/>
      <c r="AP19" s="66">
        <f>SUM(AP11:AP18)</f>
        <v>268</v>
      </c>
      <c r="AQ19" s="43"/>
      <c r="AR19" s="54">
        <f>SUM(AR11:AR18)</f>
        <v>282</v>
      </c>
      <c r="AS19" s="77"/>
      <c r="AT19" s="54">
        <f>SUM(AT11:AT18)</f>
        <v>303</v>
      </c>
      <c r="AU19" s="77"/>
      <c r="AV19" s="54">
        <f>SUM(AV11:AV18)</f>
        <v>311</v>
      </c>
      <c r="AW19" s="65"/>
      <c r="AX19" s="42">
        <f t="shared" si="176"/>
        <v>175</v>
      </c>
      <c r="AY19" s="43"/>
      <c r="AZ19" s="43">
        <f t="shared" si="176"/>
        <v>166</v>
      </c>
      <c r="BA19" s="43"/>
      <c r="BB19" s="43">
        <f t="shared" si="176"/>
        <v>162</v>
      </c>
      <c r="BC19" s="43"/>
      <c r="BD19" s="43">
        <f t="shared" si="176"/>
        <v>153</v>
      </c>
      <c r="BE19" s="43"/>
      <c r="BF19" s="43">
        <f t="shared" si="176"/>
        <v>149</v>
      </c>
      <c r="BG19" s="43"/>
      <c r="BH19" s="43">
        <f>SUM(BH11:BH18)</f>
        <v>142</v>
      </c>
      <c r="BI19" s="63"/>
      <c r="BJ19" s="48">
        <f>SUM(BJ11:BJ18)</f>
        <v>136</v>
      </c>
      <c r="BK19" s="48"/>
      <c r="BL19" s="48">
        <f>SUM(BL11:BL18)</f>
        <v>139</v>
      </c>
      <c r="BM19" s="48"/>
      <c r="BN19" s="66">
        <f>SUM(BN11:BN18)</f>
        <v>119</v>
      </c>
      <c r="BO19" s="43"/>
      <c r="BP19" s="54">
        <f>SUM(BP11:BP18)</f>
        <v>107</v>
      </c>
      <c r="BQ19" s="77"/>
      <c r="BR19" s="54">
        <f>SUM(BR11:BR18)</f>
        <v>102</v>
      </c>
      <c r="BS19" s="77"/>
      <c r="BT19" s="54">
        <f>SUM(BT11:BT18)</f>
        <v>90</v>
      </c>
      <c r="BU19" s="65"/>
      <c r="BV19" s="42">
        <f t="shared" si="176"/>
        <v>390</v>
      </c>
      <c r="BW19" s="43"/>
      <c r="BX19" s="43">
        <f t="shared" si="176"/>
        <v>417</v>
      </c>
      <c r="BY19" s="43"/>
      <c r="BZ19" s="43">
        <f t="shared" si="176"/>
        <v>401</v>
      </c>
      <c r="CA19" s="43"/>
      <c r="CB19" s="43">
        <f t="shared" si="176"/>
        <v>398</v>
      </c>
      <c r="CC19" s="43"/>
      <c r="CD19" s="43">
        <f t="shared" si="176"/>
        <v>405</v>
      </c>
      <c r="CE19" s="43"/>
      <c r="CF19" s="43">
        <f t="shared" ref="CF19" si="177">SUM(CF11:CF18)</f>
        <v>407</v>
      </c>
      <c r="CG19" s="63"/>
      <c r="CH19" s="48">
        <f>SUM(CH11:CH18)</f>
        <v>401</v>
      </c>
      <c r="CI19" s="48"/>
      <c r="CJ19" s="48">
        <f>SUM(CJ11:CJ18)</f>
        <v>456</v>
      </c>
      <c r="CK19" s="48"/>
      <c r="CL19" s="66">
        <f>SUM(CL11:CL18)</f>
        <v>435</v>
      </c>
      <c r="CM19" s="43"/>
      <c r="CN19" s="54">
        <f>SUM(CN11:CN18)</f>
        <v>444</v>
      </c>
      <c r="CO19" s="77"/>
      <c r="CP19" s="54">
        <f>SUM(CP11:CP18)</f>
        <v>462</v>
      </c>
      <c r="CQ19" s="77"/>
      <c r="CR19" s="54">
        <f>SUM(CR11:CR18)</f>
        <v>460</v>
      </c>
      <c r="CS19" s="65"/>
    </row>
  </sheetData>
  <mergeCells count="55"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P8:BQ8"/>
    <mergeCell ref="CN8:CO8"/>
    <mergeCell ref="V8:W8"/>
    <mergeCell ref="AT8:AU8"/>
    <mergeCell ref="BR8:BS8"/>
    <mergeCell ref="CP8:CQ8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D8:AE8"/>
    <mergeCell ref="AB8:AC8"/>
    <mergeCell ref="BT8:BU8"/>
    <mergeCell ref="BL8:BM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  <mergeCell ref="BZ8:CA8"/>
    <mergeCell ref="BV7:CS7"/>
    <mergeCell ref="CD8:CE8"/>
    <mergeCell ref="A6:CS6"/>
    <mergeCell ref="N8:O8"/>
    <mergeCell ref="P8:Q8"/>
    <mergeCell ref="AL8:AM8"/>
    <mergeCell ref="AN8:AO8"/>
    <mergeCell ref="BJ8:BK8"/>
    <mergeCell ref="T8:U8"/>
    <mergeCell ref="AR8:AS8"/>
  </mergeCells>
  <printOptions horizontalCentered="1"/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13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2</v>
      </c>
      <c r="C9" s="8">
        <f>B9/B$19</f>
        <v>0.5</v>
      </c>
      <c r="D9" s="11">
        <v>2</v>
      </c>
      <c r="E9" s="8">
        <f>D9/D$19</f>
        <v>0.5</v>
      </c>
      <c r="F9" s="11">
        <v>2</v>
      </c>
      <c r="G9" s="8">
        <f>F9/F$19</f>
        <v>0.66666666666666663</v>
      </c>
      <c r="H9" s="11">
        <v>2</v>
      </c>
      <c r="I9" s="8">
        <f>H9/H$19</f>
        <v>0.66666666666666663</v>
      </c>
      <c r="J9" s="11">
        <v>1</v>
      </c>
      <c r="K9" s="8">
        <f>J9/J$19</f>
        <v>0.33333333333333331</v>
      </c>
      <c r="L9" s="11">
        <v>1</v>
      </c>
      <c r="M9" s="8">
        <f t="shared" ref="M9:M18" si="0">L9/L$19</f>
        <v>0.33333333333333331</v>
      </c>
      <c r="N9" s="67">
        <v>2</v>
      </c>
      <c r="O9" s="8">
        <f t="shared" ref="O9:O17" si="1">N9/N$19</f>
        <v>0.33333333333333331</v>
      </c>
      <c r="P9" s="67">
        <v>2</v>
      </c>
      <c r="Q9" s="8">
        <f t="shared" ref="Q9:Q17" si="2">P9/P$19</f>
        <v>0.33333333333333331</v>
      </c>
      <c r="R9" s="67">
        <v>2</v>
      </c>
      <c r="S9" s="45">
        <f>R9/R19</f>
        <v>0.2857142857142857</v>
      </c>
      <c r="T9" s="49">
        <v>2</v>
      </c>
      <c r="U9" s="73">
        <f>T9/T19</f>
        <v>0.2857142857142857</v>
      </c>
      <c r="V9" s="49">
        <v>2</v>
      </c>
      <c r="W9" s="73">
        <f>V9/V19</f>
        <v>0.33333333333333331</v>
      </c>
      <c r="X9" s="49">
        <v>2</v>
      </c>
      <c r="Y9" s="55">
        <f>X9/X19</f>
        <v>0.33333333333333331</v>
      </c>
      <c r="Z9" s="34">
        <v>2</v>
      </c>
      <c r="AA9" s="8">
        <f>Z9/Z$19</f>
        <v>0.25</v>
      </c>
      <c r="AB9" s="5">
        <v>3</v>
      </c>
      <c r="AC9" s="8">
        <f>AB9/AB$19</f>
        <v>0.21428571428571427</v>
      </c>
      <c r="AD9" s="5">
        <v>4</v>
      </c>
      <c r="AE9" s="8">
        <f>AD9/AD$19</f>
        <v>0.26666666666666666</v>
      </c>
      <c r="AF9" s="5">
        <v>4</v>
      </c>
      <c r="AG9" s="8">
        <f>AF9/AF$19</f>
        <v>0.25</v>
      </c>
      <c r="AH9" s="5">
        <v>5</v>
      </c>
      <c r="AI9" s="8">
        <f>AH9/AH$19</f>
        <v>0.29411764705882354</v>
      </c>
      <c r="AJ9" s="5">
        <v>6</v>
      </c>
      <c r="AK9" s="8">
        <f t="shared" ref="AK9:AK18" si="3">AJ9/AJ$19</f>
        <v>0.33333333333333331</v>
      </c>
      <c r="AL9" s="67">
        <v>6</v>
      </c>
      <c r="AM9" s="8">
        <f t="shared" ref="AM9:AM17" si="4">AL9/AL$19</f>
        <v>0.33333333333333331</v>
      </c>
      <c r="AN9" s="67">
        <v>6</v>
      </c>
      <c r="AO9" s="8">
        <f t="shared" ref="AO9:AO17" si="5">AN9/AN$19</f>
        <v>0.33333333333333331</v>
      </c>
      <c r="AP9" s="67">
        <v>5</v>
      </c>
      <c r="AQ9" s="45">
        <f>AP9/AP19</f>
        <v>0.29411764705882354</v>
      </c>
      <c r="AR9" s="49">
        <v>4</v>
      </c>
      <c r="AS9" s="73">
        <f>AR9/AR19</f>
        <v>0.22222222222222221</v>
      </c>
      <c r="AT9" s="49">
        <v>5</v>
      </c>
      <c r="AU9" s="73">
        <f>AT9/AT19</f>
        <v>0.26315789473684209</v>
      </c>
      <c r="AV9" s="49">
        <v>5</v>
      </c>
      <c r="AW9" s="55">
        <f>AV9/AV19</f>
        <v>0.23809523809523808</v>
      </c>
      <c r="AX9" s="34">
        <v>1</v>
      </c>
      <c r="AY9" s="8">
        <f>AX9/AX$19</f>
        <v>0.14285714285714285</v>
      </c>
      <c r="AZ9" s="5"/>
      <c r="BA9" s="8">
        <f>AZ9/AZ$19</f>
        <v>0</v>
      </c>
      <c r="BB9" s="5"/>
      <c r="BC9" s="8">
        <f>BB9/BB$19</f>
        <v>0</v>
      </c>
      <c r="BD9" s="5"/>
      <c r="BE9" s="8">
        <f>BD9/BD$19</f>
        <v>0</v>
      </c>
      <c r="BF9" s="5"/>
      <c r="BG9" s="8">
        <f>BF9/BF$19</f>
        <v>0</v>
      </c>
      <c r="BH9" s="5"/>
      <c r="BI9" s="8">
        <f t="shared" ref="BI9:BI18" si="6">BH9/BH$19</f>
        <v>0</v>
      </c>
      <c r="BJ9" s="67"/>
      <c r="BK9" s="8"/>
      <c r="BL9" s="67"/>
      <c r="BM9" s="8"/>
      <c r="BN9" s="67"/>
      <c r="BO9" s="45"/>
      <c r="BP9" s="49"/>
      <c r="BQ9" s="73"/>
      <c r="BR9" s="73"/>
      <c r="BS9" s="73"/>
      <c r="BT9" s="49"/>
      <c r="BU9" s="55"/>
      <c r="BV9" s="34">
        <f t="shared" ref="BV9:BV17" si="7">B9+Z9+AX9</f>
        <v>5</v>
      </c>
      <c r="BW9" s="8">
        <f>BV9/BV$19</f>
        <v>0.26315789473684209</v>
      </c>
      <c r="BX9" s="5">
        <f t="shared" ref="BX9:BX18" si="8">D9+AB9+AZ9</f>
        <v>5</v>
      </c>
      <c r="BY9" s="8">
        <f>BX9/BX$19</f>
        <v>0.20833333333333334</v>
      </c>
      <c r="BZ9" s="5">
        <f t="shared" ref="BZ9:BZ18" si="9">F9+AD9+BB9</f>
        <v>6</v>
      </c>
      <c r="CA9" s="8">
        <f>BZ9/BZ$19</f>
        <v>0.2608695652173913</v>
      </c>
      <c r="CB9" s="5">
        <f t="shared" ref="CB9:CB18" si="10">H9+AF9+BD9</f>
        <v>6</v>
      </c>
      <c r="CC9" s="8">
        <f>CB9/CB$19</f>
        <v>0.2608695652173913</v>
      </c>
      <c r="CD9" s="5">
        <f t="shared" ref="CD9:CD18" si="11">J9+AH9+BF9</f>
        <v>6</v>
      </c>
      <c r="CE9" s="8">
        <f>CD9/CD$19</f>
        <v>0.2608695652173913</v>
      </c>
      <c r="CF9" s="5">
        <f t="shared" ref="CF9:CF18" si="12">L9+AJ9+BH9</f>
        <v>7</v>
      </c>
      <c r="CG9" s="8">
        <f t="shared" ref="CG9:CG18" si="13">CF9/CF$19</f>
        <v>0.30434782608695654</v>
      </c>
      <c r="CH9" s="67">
        <v>8</v>
      </c>
      <c r="CI9" s="8">
        <f t="shared" ref="CI9:CI17" si="14">CH9/CH$19</f>
        <v>0.30769230769230771</v>
      </c>
      <c r="CJ9" s="67">
        <v>8</v>
      </c>
      <c r="CK9" s="8">
        <f t="shared" ref="CK9:CK17" si="15">CJ9/CJ$19</f>
        <v>0.32</v>
      </c>
      <c r="CL9" s="67">
        <v>7</v>
      </c>
      <c r="CM9" s="45">
        <f>CL9/CL19</f>
        <v>0.29166666666666669</v>
      </c>
      <c r="CN9" s="49">
        <v>6</v>
      </c>
      <c r="CO9" s="73">
        <f>CN9/CN19</f>
        <v>0.24</v>
      </c>
      <c r="CP9" s="49">
        <v>7</v>
      </c>
      <c r="CQ9" s="73">
        <f>CP9/CP19</f>
        <v>0.28000000000000003</v>
      </c>
      <c r="CR9" s="49">
        <v>7</v>
      </c>
      <c r="CS9" s="55">
        <f>CR9/CR19</f>
        <v>0.25925925925925924</v>
      </c>
    </row>
    <row r="10" spans="1:97" ht="47.25" customHeight="1" thickBot="1" x14ac:dyDescent="0.3">
      <c r="A10" s="29" t="s">
        <v>10</v>
      </c>
      <c r="B10" s="36">
        <v>2</v>
      </c>
      <c r="C10" s="7">
        <f t="shared" ref="C10:E18" si="16">B10/B$19</f>
        <v>0.5</v>
      </c>
      <c r="D10" s="10">
        <v>2</v>
      </c>
      <c r="E10" s="7">
        <f t="shared" si="16"/>
        <v>0.5</v>
      </c>
      <c r="F10" s="10">
        <v>1</v>
      </c>
      <c r="G10" s="7">
        <f t="shared" ref="G10" si="17">F10/F$19</f>
        <v>0.33333333333333331</v>
      </c>
      <c r="H10" s="10">
        <v>1</v>
      </c>
      <c r="I10" s="7">
        <f t="shared" ref="I10" si="18">H10/H$19</f>
        <v>0.33333333333333331</v>
      </c>
      <c r="J10" s="10">
        <v>2</v>
      </c>
      <c r="K10" s="7">
        <f t="shared" ref="K10" si="19">J10/J$19</f>
        <v>0.66666666666666663</v>
      </c>
      <c r="L10" s="10">
        <v>2</v>
      </c>
      <c r="M10" s="7">
        <f t="shared" si="0"/>
        <v>0.66666666666666663</v>
      </c>
      <c r="N10" s="68">
        <v>4</v>
      </c>
      <c r="O10" s="7">
        <f t="shared" si="1"/>
        <v>0.66666666666666663</v>
      </c>
      <c r="P10" s="68">
        <v>4</v>
      </c>
      <c r="Q10" s="7">
        <f t="shared" si="2"/>
        <v>0.66666666666666663</v>
      </c>
      <c r="R10" s="68">
        <v>5</v>
      </c>
      <c r="S10" s="46">
        <f>R10/R19</f>
        <v>0.7142857142857143</v>
      </c>
      <c r="T10" s="50">
        <v>5</v>
      </c>
      <c r="U10" s="72">
        <f>T10/T19</f>
        <v>0.7142857142857143</v>
      </c>
      <c r="V10" s="50">
        <v>4</v>
      </c>
      <c r="W10" s="72">
        <f>V10/V19</f>
        <v>0.66666666666666663</v>
      </c>
      <c r="X10" s="50">
        <v>4</v>
      </c>
      <c r="Y10" s="56">
        <f>X10/X19</f>
        <v>0.66666666666666663</v>
      </c>
      <c r="Z10" s="33">
        <v>6</v>
      </c>
      <c r="AA10" s="7">
        <f t="shared" ref="AA10" si="20">Z10/Z$19</f>
        <v>0.75</v>
      </c>
      <c r="AB10" s="4">
        <v>11</v>
      </c>
      <c r="AC10" s="7">
        <f t="shared" ref="AC10" si="21">AB10/AB$19</f>
        <v>0.7857142857142857</v>
      </c>
      <c r="AD10" s="4">
        <v>11</v>
      </c>
      <c r="AE10" s="7">
        <f t="shared" ref="AE10" si="22">AD10/AD$19</f>
        <v>0.73333333333333328</v>
      </c>
      <c r="AF10" s="4">
        <v>12</v>
      </c>
      <c r="AG10" s="7">
        <f t="shared" ref="AG10" si="23">AF10/AF$19</f>
        <v>0.75</v>
      </c>
      <c r="AH10" s="4">
        <v>12</v>
      </c>
      <c r="AI10" s="7">
        <f t="shared" ref="AI10" si="24">AH10/AH$19</f>
        <v>0.70588235294117652</v>
      </c>
      <c r="AJ10" s="4">
        <v>12</v>
      </c>
      <c r="AK10" s="7">
        <f t="shared" si="3"/>
        <v>0.66666666666666663</v>
      </c>
      <c r="AL10" s="68">
        <v>12</v>
      </c>
      <c r="AM10" s="7">
        <f t="shared" si="4"/>
        <v>0.66666666666666663</v>
      </c>
      <c r="AN10" s="68">
        <v>12</v>
      </c>
      <c r="AO10" s="7">
        <f t="shared" si="5"/>
        <v>0.66666666666666663</v>
      </c>
      <c r="AP10" s="68">
        <v>12</v>
      </c>
      <c r="AQ10" s="46">
        <f>AP10/AP19</f>
        <v>0.70588235294117652</v>
      </c>
      <c r="AR10" s="50">
        <v>14</v>
      </c>
      <c r="AS10" s="72">
        <f>AR10/AR19</f>
        <v>0.77777777777777779</v>
      </c>
      <c r="AT10" s="50">
        <v>14</v>
      </c>
      <c r="AU10" s="72">
        <f>AT10/AT19</f>
        <v>0.73684210526315785</v>
      </c>
      <c r="AV10" s="50">
        <v>16</v>
      </c>
      <c r="AW10" s="56">
        <f>AV10/AV19</f>
        <v>0.76190476190476186</v>
      </c>
      <c r="AX10" s="33">
        <v>6</v>
      </c>
      <c r="AY10" s="7">
        <f t="shared" ref="AY10" si="25">AX10/AX$19</f>
        <v>0.8571428571428571</v>
      </c>
      <c r="AZ10" s="4">
        <v>6</v>
      </c>
      <c r="BA10" s="7">
        <f t="shared" ref="BA10" si="26">AZ10/AZ$19</f>
        <v>1</v>
      </c>
      <c r="BB10" s="4">
        <v>5</v>
      </c>
      <c r="BC10" s="7">
        <f t="shared" ref="BC10" si="27">BB10/BB$19</f>
        <v>1</v>
      </c>
      <c r="BD10" s="4">
        <v>4</v>
      </c>
      <c r="BE10" s="7">
        <f t="shared" ref="BE10" si="28">BD10/BD$19</f>
        <v>1</v>
      </c>
      <c r="BF10" s="4">
        <v>3</v>
      </c>
      <c r="BG10" s="7">
        <f t="shared" ref="BG10" si="29">BF10/BF$19</f>
        <v>1</v>
      </c>
      <c r="BH10" s="4">
        <v>2</v>
      </c>
      <c r="BI10" s="7">
        <f t="shared" si="6"/>
        <v>1</v>
      </c>
      <c r="BJ10" s="68">
        <v>2</v>
      </c>
      <c r="BK10" s="7">
        <f t="shared" ref="BK10:BK17" si="30">BJ10/BJ$19</f>
        <v>1</v>
      </c>
      <c r="BL10" s="68">
        <v>1</v>
      </c>
      <c r="BM10" s="7">
        <f t="shared" ref="BM10:BM17" si="31">BL10/BL$19</f>
        <v>1</v>
      </c>
      <c r="BN10" s="68"/>
      <c r="BO10" s="46"/>
      <c r="BP10" s="50"/>
      <c r="BQ10" s="72"/>
      <c r="BR10" s="72"/>
      <c r="BS10" s="72"/>
      <c r="BT10" s="50"/>
      <c r="BU10" s="56"/>
      <c r="BV10" s="33">
        <f t="shared" si="7"/>
        <v>14</v>
      </c>
      <c r="BW10" s="7">
        <f t="shared" ref="BW10" si="32">BV10/BV$19</f>
        <v>0.73684210526315785</v>
      </c>
      <c r="BX10" s="4">
        <f t="shared" si="8"/>
        <v>19</v>
      </c>
      <c r="BY10" s="7">
        <f t="shared" ref="BY10" si="33">BX10/BX$19</f>
        <v>0.79166666666666663</v>
      </c>
      <c r="BZ10" s="4">
        <f t="shared" si="9"/>
        <v>17</v>
      </c>
      <c r="CA10" s="7">
        <f t="shared" ref="CA10" si="34">BZ10/BZ$19</f>
        <v>0.73913043478260865</v>
      </c>
      <c r="CB10" s="4">
        <f t="shared" si="10"/>
        <v>17</v>
      </c>
      <c r="CC10" s="7">
        <f t="shared" ref="CC10" si="35">CB10/CB$19</f>
        <v>0.73913043478260865</v>
      </c>
      <c r="CD10" s="4">
        <f t="shared" si="11"/>
        <v>17</v>
      </c>
      <c r="CE10" s="7">
        <f t="shared" ref="CE10" si="36">CD10/CD$19</f>
        <v>0.73913043478260865</v>
      </c>
      <c r="CF10" s="4">
        <f t="shared" si="12"/>
        <v>16</v>
      </c>
      <c r="CG10" s="7">
        <f t="shared" si="13"/>
        <v>0.69565217391304346</v>
      </c>
      <c r="CH10" s="68">
        <v>18</v>
      </c>
      <c r="CI10" s="7">
        <f t="shared" si="14"/>
        <v>0.69230769230769229</v>
      </c>
      <c r="CJ10" s="68">
        <v>17</v>
      </c>
      <c r="CK10" s="7">
        <f t="shared" si="15"/>
        <v>0.68</v>
      </c>
      <c r="CL10" s="68">
        <v>17</v>
      </c>
      <c r="CM10" s="46">
        <f>CL10/CL19</f>
        <v>0.70833333333333337</v>
      </c>
      <c r="CN10" s="50">
        <v>19</v>
      </c>
      <c r="CO10" s="72">
        <f>CN10/CN19</f>
        <v>0.76</v>
      </c>
      <c r="CP10" s="50">
        <v>18</v>
      </c>
      <c r="CQ10" s="72">
        <f>CP10/CP19</f>
        <v>0.72</v>
      </c>
      <c r="CR10" s="50">
        <v>20</v>
      </c>
      <c r="CS10" s="56">
        <f>CR10/CR19</f>
        <v>0.7407407407407407</v>
      </c>
    </row>
    <row r="11" spans="1:97" ht="47.25" customHeight="1" thickTop="1" x14ac:dyDescent="0.25">
      <c r="A11" s="30" t="s">
        <v>0</v>
      </c>
      <c r="B11" s="37"/>
      <c r="C11" s="8"/>
      <c r="D11" s="11"/>
      <c r="E11" s="8">
        <f t="shared" si="16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/>
      <c r="M11" s="8">
        <f t="shared" si="0"/>
        <v>0</v>
      </c>
      <c r="N11" s="67"/>
      <c r="O11" s="8"/>
      <c r="P11" s="67"/>
      <c r="Q11" s="8"/>
      <c r="R11" s="67"/>
      <c r="S11" s="45"/>
      <c r="T11" s="51">
        <v>1</v>
      </c>
      <c r="U11" s="74">
        <f>T11/T19</f>
        <v>0.14285714285714285</v>
      </c>
      <c r="V11" s="51">
        <v>1</v>
      </c>
      <c r="W11" s="74">
        <f>V11/V19</f>
        <v>0.16666666666666666</v>
      </c>
      <c r="X11" s="51">
        <v>1</v>
      </c>
      <c r="Y11" s="57">
        <f>X11/X19</f>
        <v>0.16666666666666666</v>
      </c>
      <c r="Z11" s="34"/>
      <c r="AA11" s="8"/>
      <c r="AB11" s="5">
        <v>1</v>
      </c>
      <c r="AC11" s="8">
        <f t="shared" ref="AC11" si="40">AB11/AB$19</f>
        <v>7.1428571428571425E-2</v>
      </c>
      <c r="AD11" s="5">
        <v>1</v>
      </c>
      <c r="AE11" s="8">
        <f t="shared" ref="AE11" si="41">AD11/AD$19</f>
        <v>6.6666666666666666E-2</v>
      </c>
      <c r="AF11" s="5">
        <v>1</v>
      </c>
      <c r="AG11" s="8">
        <f t="shared" ref="AG11" si="42">AF11/AF$19</f>
        <v>6.25E-2</v>
      </c>
      <c r="AH11" s="5">
        <v>1</v>
      </c>
      <c r="AI11" s="8">
        <f t="shared" ref="AI11" si="43">AH11/AH$19</f>
        <v>5.8823529411764705E-2</v>
      </c>
      <c r="AJ11" s="5">
        <v>1</v>
      </c>
      <c r="AK11" s="8">
        <f t="shared" si="3"/>
        <v>5.5555555555555552E-2</v>
      </c>
      <c r="AL11" s="67">
        <v>1</v>
      </c>
      <c r="AM11" s="8">
        <f t="shared" si="4"/>
        <v>5.5555555555555552E-2</v>
      </c>
      <c r="AN11" s="67">
        <v>1</v>
      </c>
      <c r="AO11" s="8">
        <f t="shared" si="5"/>
        <v>5.5555555555555552E-2</v>
      </c>
      <c r="AP11" s="67">
        <v>1</v>
      </c>
      <c r="AQ11" s="45">
        <f>AP11/AP19</f>
        <v>5.8823529411764705E-2</v>
      </c>
      <c r="AR11" s="51">
        <v>1</v>
      </c>
      <c r="AS11" s="74">
        <f>AR11/AR19</f>
        <v>5.5555555555555552E-2</v>
      </c>
      <c r="AT11" s="51"/>
      <c r="AU11" s="74"/>
      <c r="AV11" s="51"/>
      <c r="AW11" s="57"/>
      <c r="AX11" s="34"/>
      <c r="AY11" s="8"/>
      <c r="AZ11" s="5"/>
      <c r="BA11" s="8">
        <f t="shared" ref="BA11" si="44">AZ11/AZ$19</f>
        <v>0</v>
      </c>
      <c r="BB11" s="5"/>
      <c r="BC11" s="8">
        <f t="shared" ref="BC11" si="45">BB11/BB$19</f>
        <v>0</v>
      </c>
      <c r="BD11" s="5"/>
      <c r="BE11" s="8">
        <f t="shared" ref="BE11" si="46">BD11/BD$19</f>
        <v>0</v>
      </c>
      <c r="BF11" s="5"/>
      <c r="BG11" s="8">
        <f t="shared" ref="BG11" si="47">BF11/BF$19</f>
        <v>0</v>
      </c>
      <c r="BH11" s="5"/>
      <c r="BI11" s="8">
        <f t="shared" si="6"/>
        <v>0</v>
      </c>
      <c r="BJ11" s="67"/>
      <c r="BK11" s="8"/>
      <c r="BL11" s="67"/>
      <c r="BM11" s="8"/>
      <c r="BN11" s="67"/>
      <c r="BO11" s="45"/>
      <c r="BP11" s="51"/>
      <c r="BQ11" s="74"/>
      <c r="BR11" s="74"/>
      <c r="BS11" s="74"/>
      <c r="BT11" s="51"/>
      <c r="BU11" s="57"/>
      <c r="BV11" s="34"/>
      <c r="BW11" s="8"/>
      <c r="BX11" s="5">
        <f t="shared" si="8"/>
        <v>1</v>
      </c>
      <c r="BY11" s="8">
        <f t="shared" ref="BY11" si="48">BX11/BX$19</f>
        <v>4.1666666666666664E-2</v>
      </c>
      <c r="BZ11" s="5">
        <f t="shared" si="9"/>
        <v>1</v>
      </c>
      <c r="CA11" s="8">
        <f t="shared" ref="CA11" si="49">BZ11/BZ$19</f>
        <v>4.3478260869565216E-2</v>
      </c>
      <c r="CB11" s="5">
        <f t="shared" si="10"/>
        <v>1</v>
      </c>
      <c r="CC11" s="8">
        <f t="shared" ref="CC11" si="50">CB11/CB$19</f>
        <v>4.3478260869565216E-2</v>
      </c>
      <c r="CD11" s="5">
        <f t="shared" si="11"/>
        <v>1</v>
      </c>
      <c r="CE11" s="8">
        <f t="shared" ref="CE11" si="51">CD11/CD$19</f>
        <v>4.3478260869565216E-2</v>
      </c>
      <c r="CF11" s="5">
        <f t="shared" si="12"/>
        <v>1</v>
      </c>
      <c r="CG11" s="8">
        <f t="shared" si="13"/>
        <v>4.3478260869565216E-2</v>
      </c>
      <c r="CH11" s="67">
        <v>1</v>
      </c>
      <c r="CI11" s="8">
        <f t="shared" si="14"/>
        <v>3.8461538461538464E-2</v>
      </c>
      <c r="CJ11" s="67">
        <v>1</v>
      </c>
      <c r="CK11" s="8">
        <f t="shared" si="15"/>
        <v>0.04</v>
      </c>
      <c r="CL11" s="67">
        <v>1</v>
      </c>
      <c r="CM11" s="45">
        <f>CL11/CL19</f>
        <v>4.1666666666666664E-2</v>
      </c>
      <c r="CN11" s="51">
        <v>2</v>
      </c>
      <c r="CO11" s="74">
        <f>CN11/CN19</f>
        <v>0.08</v>
      </c>
      <c r="CP11" s="51">
        <v>1</v>
      </c>
      <c r="CQ11" s="74">
        <f>CP11/CP19</f>
        <v>0.04</v>
      </c>
      <c r="CR11" s="51">
        <v>1</v>
      </c>
      <c r="CS11" s="57">
        <f>CR11/CR19</f>
        <v>3.7037037037037035E-2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6"/>
        <v>0</v>
      </c>
      <c r="F12" s="9"/>
      <c r="G12" s="6">
        <f t="shared" ref="G12" si="52">F12/F$19</f>
        <v>0</v>
      </c>
      <c r="H12" s="9"/>
      <c r="I12" s="6">
        <f t="shared" ref="I12" si="53">H12/H$19</f>
        <v>0</v>
      </c>
      <c r="J12" s="9"/>
      <c r="K12" s="6">
        <f t="shared" ref="K12" si="54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52"/>
      <c r="W12" s="47"/>
      <c r="X12" s="52"/>
      <c r="Y12" s="19"/>
      <c r="Z12" s="32"/>
      <c r="AA12" s="6"/>
      <c r="AB12" s="3"/>
      <c r="AC12" s="6">
        <f t="shared" ref="AC12" si="55">AB12/AB$19</f>
        <v>0</v>
      </c>
      <c r="AD12" s="3"/>
      <c r="AE12" s="6">
        <f t="shared" ref="AE12" si="56">AD12/AD$19</f>
        <v>0</v>
      </c>
      <c r="AF12" s="3"/>
      <c r="AG12" s="6">
        <f t="shared" ref="AG12" si="57">AF12/AF$19</f>
        <v>0</v>
      </c>
      <c r="AH12" s="3"/>
      <c r="AI12" s="6">
        <f t="shared" ref="AI12" si="58">AH12/AH$19</f>
        <v>0</v>
      </c>
      <c r="AJ12" s="3"/>
      <c r="AK12" s="6">
        <f t="shared" si="3"/>
        <v>0</v>
      </c>
      <c r="AL12" s="69"/>
      <c r="AM12" s="6"/>
      <c r="AN12" s="69"/>
      <c r="AO12" s="6"/>
      <c r="AP12" s="69"/>
      <c r="AQ12" s="47"/>
      <c r="AR12" s="52">
        <v>1</v>
      </c>
      <c r="AS12" s="47">
        <f>AR12/AR19</f>
        <v>5.5555555555555552E-2</v>
      </c>
      <c r="AT12" s="52">
        <v>1</v>
      </c>
      <c r="AU12" s="47">
        <f>AT12/AT19</f>
        <v>5.2631578947368418E-2</v>
      </c>
      <c r="AV12" s="52"/>
      <c r="AW12" s="19"/>
      <c r="AX12" s="32">
        <v>1</v>
      </c>
      <c r="AY12" s="6">
        <f t="shared" ref="AY12" si="59">AX12/AX$19</f>
        <v>0.14285714285714285</v>
      </c>
      <c r="AZ12" s="3"/>
      <c r="BA12" s="6">
        <f t="shared" ref="BA12" si="60">AZ12/AZ$19</f>
        <v>0</v>
      </c>
      <c r="BB12" s="3"/>
      <c r="BC12" s="6">
        <f t="shared" ref="BC12" si="61">BB12/BB$19</f>
        <v>0</v>
      </c>
      <c r="BD12" s="3"/>
      <c r="BE12" s="6">
        <f t="shared" ref="BE12" si="62">BD12/BD$19</f>
        <v>0</v>
      </c>
      <c r="BF12" s="3"/>
      <c r="BG12" s="6">
        <f t="shared" ref="BG12" si="63">BF12/BF$19</f>
        <v>0</v>
      </c>
      <c r="BH12" s="3"/>
      <c r="BI12" s="6">
        <f t="shared" si="6"/>
        <v>0</v>
      </c>
      <c r="BJ12" s="69"/>
      <c r="BK12" s="6"/>
      <c r="BL12" s="69"/>
      <c r="BM12" s="6"/>
      <c r="BN12" s="69"/>
      <c r="BO12" s="47"/>
      <c r="BP12" s="52"/>
      <c r="BQ12" s="47"/>
      <c r="BR12" s="47"/>
      <c r="BS12" s="47"/>
      <c r="BT12" s="52"/>
      <c r="BU12" s="19"/>
      <c r="BV12" s="32">
        <f t="shared" si="7"/>
        <v>1</v>
      </c>
      <c r="BW12" s="6">
        <f t="shared" ref="BW12" si="64">BV12/BV$19</f>
        <v>5.2631578947368418E-2</v>
      </c>
      <c r="BX12" s="3">
        <f t="shared" si="8"/>
        <v>0</v>
      </c>
      <c r="BY12" s="6">
        <f t="shared" ref="BY12" si="65">BX12/BX$19</f>
        <v>0</v>
      </c>
      <c r="BZ12" s="3">
        <f t="shared" si="9"/>
        <v>0</v>
      </c>
      <c r="CA12" s="6">
        <f t="shared" ref="CA12" si="66">BZ12/BZ$19</f>
        <v>0</v>
      </c>
      <c r="CB12" s="3">
        <f t="shared" si="10"/>
        <v>0</v>
      </c>
      <c r="CC12" s="6">
        <f t="shared" ref="CC12" si="67">CB12/CB$19</f>
        <v>0</v>
      </c>
      <c r="CD12" s="3">
        <f t="shared" si="11"/>
        <v>0</v>
      </c>
      <c r="CE12" s="6">
        <f t="shared" ref="CE12" si="68">CD12/CD$19</f>
        <v>0</v>
      </c>
      <c r="CF12" s="3">
        <f t="shared" si="12"/>
        <v>0</v>
      </c>
      <c r="CG12" s="6">
        <f t="shared" si="13"/>
        <v>0</v>
      </c>
      <c r="CH12" s="69"/>
      <c r="CI12" s="6"/>
      <c r="CJ12" s="69"/>
      <c r="CK12" s="6"/>
      <c r="CL12" s="69"/>
      <c r="CM12" s="47"/>
      <c r="CN12" s="52">
        <v>1</v>
      </c>
      <c r="CO12" s="47">
        <f>CN12/CN19</f>
        <v>0.04</v>
      </c>
      <c r="CP12" s="52">
        <v>1</v>
      </c>
      <c r="CQ12" s="47">
        <f>CP12/CP19</f>
        <v>0.04</v>
      </c>
      <c r="CR12" s="52"/>
      <c r="CS12" s="19"/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6"/>
        <v>0</v>
      </c>
      <c r="F13" s="9"/>
      <c r="G13" s="6">
        <f t="shared" ref="G13" si="69">F13/F$19</f>
        <v>0</v>
      </c>
      <c r="H13" s="9"/>
      <c r="I13" s="6">
        <f t="shared" ref="I13" si="70">H13/H$19</f>
        <v>0</v>
      </c>
      <c r="J13" s="9"/>
      <c r="K13" s="6">
        <f t="shared" ref="K13" si="71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2">AB13/AB$19</f>
        <v>0</v>
      </c>
      <c r="AD13" s="3"/>
      <c r="AE13" s="6">
        <f t="shared" ref="AE13" si="73">AD13/AD$19</f>
        <v>0</v>
      </c>
      <c r="AF13" s="3"/>
      <c r="AG13" s="6">
        <f t="shared" ref="AG13" si="74">AF13/AF$19</f>
        <v>0</v>
      </c>
      <c r="AH13" s="3"/>
      <c r="AI13" s="6">
        <f t="shared" ref="AI13" si="75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6">AZ13/AZ$19</f>
        <v>0</v>
      </c>
      <c r="BB13" s="3"/>
      <c r="BC13" s="6">
        <f t="shared" ref="BC13" si="77">BB13/BB$19</f>
        <v>0</v>
      </c>
      <c r="BD13" s="3"/>
      <c r="BE13" s="6">
        <f t="shared" ref="BE13" si="78">BD13/BD$19</f>
        <v>0</v>
      </c>
      <c r="BF13" s="3"/>
      <c r="BG13" s="6">
        <f t="shared" ref="BG13" si="79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47"/>
      <c r="BS13" s="47"/>
      <c r="BT13" s="52"/>
      <c r="BU13" s="19"/>
      <c r="BV13" s="32"/>
      <c r="BW13" s="6"/>
      <c r="BX13" s="3">
        <f t="shared" si="8"/>
        <v>0</v>
      </c>
      <c r="BY13" s="6">
        <f t="shared" ref="BY13" si="80">BX13/BX$19</f>
        <v>0</v>
      </c>
      <c r="BZ13" s="3">
        <f t="shared" si="9"/>
        <v>0</v>
      </c>
      <c r="CA13" s="6">
        <f t="shared" ref="CA13" si="81">BZ13/BZ$19</f>
        <v>0</v>
      </c>
      <c r="CB13" s="3">
        <f t="shared" si="10"/>
        <v>0</v>
      </c>
      <c r="CC13" s="6">
        <f t="shared" ref="CC13" si="82">CB13/CB$19</f>
        <v>0</v>
      </c>
      <c r="CD13" s="3">
        <f t="shared" si="11"/>
        <v>0</v>
      </c>
      <c r="CE13" s="6">
        <f t="shared" ref="CE13" si="83">CD13/CD$19</f>
        <v>0</v>
      </c>
      <c r="CF13" s="3">
        <f t="shared" si="12"/>
        <v>0</v>
      </c>
      <c r="CG13" s="6">
        <f t="shared" si="13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>
        <v>1</v>
      </c>
      <c r="E14" s="6">
        <f t="shared" si="16"/>
        <v>0.25</v>
      </c>
      <c r="F14" s="9"/>
      <c r="G14" s="6">
        <f t="shared" ref="G14" si="84">F14/F$19</f>
        <v>0</v>
      </c>
      <c r="H14" s="9"/>
      <c r="I14" s="6">
        <f t="shared" ref="I14" si="85">H14/H$19</f>
        <v>0</v>
      </c>
      <c r="J14" s="9"/>
      <c r="K14" s="6">
        <f t="shared" ref="K14" si="86">J14/J$19</f>
        <v>0</v>
      </c>
      <c r="L14" s="9"/>
      <c r="M14" s="6">
        <f t="shared" si="0"/>
        <v>0</v>
      </c>
      <c r="N14" s="69">
        <v>1</v>
      </c>
      <c r="O14" s="6">
        <f t="shared" si="1"/>
        <v>0.16666666666666666</v>
      </c>
      <c r="P14" s="69">
        <v>1</v>
      </c>
      <c r="Q14" s="6">
        <f t="shared" si="2"/>
        <v>0.16666666666666666</v>
      </c>
      <c r="R14" s="69">
        <v>1</v>
      </c>
      <c r="S14" s="47">
        <f>R14/R19</f>
        <v>0.14285714285714285</v>
      </c>
      <c r="T14" s="52">
        <v>1</v>
      </c>
      <c r="U14" s="47">
        <f>T14/T19</f>
        <v>0.14285714285714285</v>
      </c>
      <c r="V14" s="52">
        <v>1</v>
      </c>
      <c r="W14" s="47">
        <f>V14/V19</f>
        <v>0.16666666666666666</v>
      </c>
      <c r="X14" s="52">
        <v>1</v>
      </c>
      <c r="Y14" s="19">
        <f>X14/X19</f>
        <v>0.16666666666666666</v>
      </c>
      <c r="Z14" s="32"/>
      <c r="AA14" s="6"/>
      <c r="AB14" s="3"/>
      <c r="AC14" s="6">
        <f t="shared" ref="AC14" si="87">AB14/AB$19</f>
        <v>0</v>
      </c>
      <c r="AD14" s="3"/>
      <c r="AE14" s="6">
        <f t="shared" ref="AE14" si="88">AD14/AD$19</f>
        <v>0</v>
      </c>
      <c r="AF14" s="3"/>
      <c r="AG14" s="6">
        <f t="shared" ref="AG14" si="89">AF14/AF$19</f>
        <v>0</v>
      </c>
      <c r="AH14" s="3"/>
      <c r="AI14" s="6">
        <f t="shared" ref="AI14" si="90">AH14/AH$19</f>
        <v>0</v>
      </c>
      <c r="AJ14" s="3"/>
      <c r="AK14" s="6">
        <f t="shared" si="3"/>
        <v>0</v>
      </c>
      <c r="AL14" s="69"/>
      <c r="AM14" s="6"/>
      <c r="AN14" s="69"/>
      <c r="AO14" s="6"/>
      <c r="AP14" s="69"/>
      <c r="AQ14" s="47"/>
      <c r="AR14" s="52"/>
      <c r="AS14" s="47"/>
      <c r="AT14" s="52"/>
      <c r="AU14" s="47"/>
      <c r="AV14" s="52"/>
      <c r="AW14" s="19"/>
      <c r="AX14" s="32"/>
      <c r="AY14" s="6"/>
      <c r="AZ14" s="3"/>
      <c r="BA14" s="6">
        <f t="shared" ref="BA14" si="91">AZ14/AZ$19</f>
        <v>0</v>
      </c>
      <c r="BB14" s="3"/>
      <c r="BC14" s="6">
        <f t="shared" ref="BC14" si="92">BB14/BB$19</f>
        <v>0</v>
      </c>
      <c r="BD14" s="3"/>
      <c r="BE14" s="6">
        <f t="shared" ref="BE14" si="93">BD14/BD$19</f>
        <v>0</v>
      </c>
      <c r="BF14" s="3"/>
      <c r="BG14" s="6">
        <f t="shared" ref="BG14" si="94">BF14/BF$19</f>
        <v>0</v>
      </c>
      <c r="BH14" s="3"/>
      <c r="BI14" s="6">
        <f t="shared" si="6"/>
        <v>0</v>
      </c>
      <c r="BJ14" s="69"/>
      <c r="BK14" s="6"/>
      <c r="BL14" s="69"/>
      <c r="BM14" s="6"/>
      <c r="BN14" s="69"/>
      <c r="BO14" s="47"/>
      <c r="BP14" s="52"/>
      <c r="BQ14" s="47"/>
      <c r="BR14" s="47"/>
      <c r="BS14" s="47"/>
      <c r="BT14" s="52"/>
      <c r="BU14" s="19"/>
      <c r="BV14" s="32"/>
      <c r="BW14" s="6"/>
      <c r="BX14" s="3">
        <f t="shared" si="8"/>
        <v>1</v>
      </c>
      <c r="BY14" s="6">
        <f t="shared" ref="BY14" si="95">BX14/BX$19</f>
        <v>4.1666666666666664E-2</v>
      </c>
      <c r="BZ14" s="3">
        <f t="shared" si="9"/>
        <v>0</v>
      </c>
      <c r="CA14" s="6">
        <f t="shared" ref="CA14" si="96">BZ14/BZ$19</f>
        <v>0</v>
      </c>
      <c r="CB14" s="3">
        <f t="shared" si="10"/>
        <v>0</v>
      </c>
      <c r="CC14" s="6">
        <f t="shared" ref="CC14" si="97">CB14/CB$19</f>
        <v>0</v>
      </c>
      <c r="CD14" s="3">
        <f t="shared" si="11"/>
        <v>0</v>
      </c>
      <c r="CE14" s="6">
        <f t="shared" ref="CE14" si="98">CD14/CD$19</f>
        <v>0</v>
      </c>
      <c r="CF14" s="3">
        <f t="shared" si="12"/>
        <v>0</v>
      </c>
      <c r="CG14" s="6">
        <f t="shared" si="13"/>
        <v>0</v>
      </c>
      <c r="CH14" s="69">
        <v>1</v>
      </c>
      <c r="CI14" s="6">
        <f t="shared" si="14"/>
        <v>3.8461538461538464E-2</v>
      </c>
      <c r="CJ14" s="69">
        <v>1</v>
      </c>
      <c r="CK14" s="6">
        <f t="shared" si="15"/>
        <v>0.04</v>
      </c>
      <c r="CL14" s="69">
        <v>1</v>
      </c>
      <c r="CM14" s="47">
        <f>CL14/CL19</f>
        <v>4.1666666666666664E-2</v>
      </c>
      <c r="CN14" s="52">
        <v>1</v>
      </c>
      <c r="CO14" s="47">
        <f>CN14/CN19</f>
        <v>0.04</v>
      </c>
      <c r="CP14" s="52">
        <v>1</v>
      </c>
      <c r="CQ14" s="47">
        <f>CP14/CP19</f>
        <v>0.04</v>
      </c>
      <c r="CR14" s="52">
        <v>1</v>
      </c>
      <c r="CS14" s="19">
        <f>CR14/CR19</f>
        <v>3.7037037037037035E-2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6"/>
        <v>0</v>
      </c>
      <c r="F15" s="9"/>
      <c r="G15" s="6">
        <f t="shared" ref="G15" si="99">F15/F$19</f>
        <v>0</v>
      </c>
      <c r="H15" s="9"/>
      <c r="I15" s="6">
        <f t="shared" ref="I15" si="100">H15/H$19</f>
        <v>0</v>
      </c>
      <c r="J15" s="9"/>
      <c r="K15" s="6">
        <f t="shared" ref="K15" si="101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/>
      <c r="Y15" s="19"/>
      <c r="Z15" s="32"/>
      <c r="AA15" s="6"/>
      <c r="AB15" s="3">
        <v>1</v>
      </c>
      <c r="AC15" s="6">
        <f t="shared" ref="AC15" si="102">AB15/AB$19</f>
        <v>7.1428571428571425E-2</v>
      </c>
      <c r="AD15" s="3">
        <v>1</v>
      </c>
      <c r="AE15" s="6">
        <f t="shared" ref="AE15" si="103">AD15/AD$19</f>
        <v>6.6666666666666666E-2</v>
      </c>
      <c r="AF15" s="3">
        <v>1</v>
      </c>
      <c r="AG15" s="6">
        <f t="shared" ref="AG15" si="104">AF15/AF$19</f>
        <v>6.25E-2</v>
      </c>
      <c r="AH15" s="3">
        <v>1</v>
      </c>
      <c r="AI15" s="6">
        <f t="shared" ref="AI15" si="105">AH15/AH$19</f>
        <v>5.8823529411764705E-2</v>
      </c>
      <c r="AJ15" s="3"/>
      <c r="AK15" s="6">
        <f t="shared" si="3"/>
        <v>0</v>
      </c>
      <c r="AL15" s="69"/>
      <c r="AM15" s="6"/>
      <c r="AN15" s="69"/>
      <c r="AO15" s="6"/>
      <c r="AP15" s="69"/>
      <c r="AQ15" s="47"/>
      <c r="AR15" s="52">
        <v>1</v>
      </c>
      <c r="AS15" s="47">
        <f>AR15/AR19</f>
        <v>5.5555555555555552E-2</v>
      </c>
      <c r="AT15" s="52">
        <v>2</v>
      </c>
      <c r="AU15" s="47">
        <f>AT15/AT19</f>
        <v>0.10526315789473684</v>
      </c>
      <c r="AV15" s="52">
        <v>2</v>
      </c>
      <c r="AW15" s="19">
        <f>AV15/AV19</f>
        <v>9.5238095238095233E-2</v>
      </c>
      <c r="AX15" s="32"/>
      <c r="AY15" s="6"/>
      <c r="AZ15" s="3"/>
      <c r="BA15" s="6">
        <f t="shared" ref="BA15" si="106">AZ15/AZ$19</f>
        <v>0</v>
      </c>
      <c r="BB15" s="3"/>
      <c r="BC15" s="6">
        <f t="shared" ref="BC15" si="107">BB15/BB$19</f>
        <v>0</v>
      </c>
      <c r="BD15" s="3"/>
      <c r="BE15" s="6">
        <f t="shared" ref="BE15" si="108">BD15/BD$19</f>
        <v>0</v>
      </c>
      <c r="BF15" s="3"/>
      <c r="BG15" s="6">
        <f t="shared" ref="BG15" si="109">BF15/BF$19</f>
        <v>0</v>
      </c>
      <c r="BH15" s="3"/>
      <c r="BI15" s="6">
        <f t="shared" si="6"/>
        <v>0</v>
      </c>
      <c r="BJ15" s="69"/>
      <c r="BK15" s="6"/>
      <c r="BL15" s="69"/>
      <c r="BM15" s="6"/>
      <c r="BN15" s="69"/>
      <c r="BO15" s="47"/>
      <c r="BP15" s="52"/>
      <c r="BQ15" s="47"/>
      <c r="BR15" s="47"/>
      <c r="BS15" s="47"/>
      <c r="BT15" s="52"/>
      <c r="BU15" s="19"/>
      <c r="BV15" s="32"/>
      <c r="BW15" s="6"/>
      <c r="BX15" s="3">
        <f t="shared" si="8"/>
        <v>1</v>
      </c>
      <c r="BY15" s="6">
        <f t="shared" ref="BY15" si="110">BX15/BX$19</f>
        <v>4.1666666666666664E-2</v>
      </c>
      <c r="BZ15" s="3">
        <f t="shared" si="9"/>
        <v>1</v>
      </c>
      <c r="CA15" s="6">
        <f t="shared" ref="CA15" si="111">BZ15/BZ$19</f>
        <v>4.3478260869565216E-2</v>
      </c>
      <c r="CB15" s="3">
        <f t="shared" si="10"/>
        <v>1</v>
      </c>
      <c r="CC15" s="6">
        <f t="shared" ref="CC15" si="112">CB15/CB$19</f>
        <v>4.3478260869565216E-2</v>
      </c>
      <c r="CD15" s="3">
        <f t="shared" si="11"/>
        <v>1</v>
      </c>
      <c r="CE15" s="6">
        <f t="shared" ref="CE15" si="113">CD15/CD$19</f>
        <v>4.3478260869565216E-2</v>
      </c>
      <c r="CF15" s="3">
        <f t="shared" si="12"/>
        <v>0</v>
      </c>
      <c r="CG15" s="6">
        <f t="shared" si="13"/>
        <v>0</v>
      </c>
      <c r="CH15" s="69"/>
      <c r="CI15" s="6"/>
      <c r="CJ15" s="69"/>
      <c r="CK15" s="6"/>
      <c r="CL15" s="69"/>
      <c r="CM15" s="47"/>
      <c r="CN15" s="52">
        <v>1</v>
      </c>
      <c r="CO15" s="47">
        <f>CN15/CN19</f>
        <v>0.04</v>
      </c>
      <c r="CP15" s="52">
        <v>2</v>
      </c>
      <c r="CQ15" s="47">
        <f>CP15/CP19</f>
        <v>0.08</v>
      </c>
      <c r="CR15" s="52">
        <v>2</v>
      </c>
      <c r="CS15" s="19">
        <f>CR15/CR19</f>
        <v>7.407407407407407E-2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6"/>
        <v>0</v>
      </c>
      <c r="F16" s="9"/>
      <c r="G16" s="6">
        <f t="shared" ref="G16" si="114">F16/F$19</f>
        <v>0</v>
      </c>
      <c r="H16" s="9"/>
      <c r="I16" s="6">
        <f t="shared" ref="I16" si="115">H16/H$19</f>
        <v>0</v>
      </c>
      <c r="J16" s="9"/>
      <c r="K16" s="6">
        <f t="shared" ref="K16" si="116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17">AB16/AB$19</f>
        <v>0</v>
      </c>
      <c r="AD16" s="3"/>
      <c r="AE16" s="6">
        <f t="shared" ref="AE16" si="118">AD16/AD$19</f>
        <v>0</v>
      </c>
      <c r="AF16" s="3"/>
      <c r="AG16" s="6">
        <f t="shared" ref="AG16" si="119">AF16/AF$19</f>
        <v>0</v>
      </c>
      <c r="AH16" s="3"/>
      <c r="AI16" s="6">
        <f t="shared" ref="AI16" si="120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21">AZ16/AZ$19</f>
        <v>0</v>
      </c>
      <c r="BB16" s="3"/>
      <c r="BC16" s="6">
        <f t="shared" ref="BC16" si="122">BB16/BB$19</f>
        <v>0</v>
      </c>
      <c r="BD16" s="3"/>
      <c r="BE16" s="6">
        <f t="shared" ref="BE16" si="123">BD16/BD$19</f>
        <v>0</v>
      </c>
      <c r="BF16" s="3"/>
      <c r="BG16" s="6">
        <f t="shared" ref="BG16" si="124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47"/>
      <c r="BS16" s="47"/>
      <c r="BT16" s="52"/>
      <c r="BU16" s="19"/>
      <c r="BV16" s="32"/>
      <c r="BW16" s="6"/>
      <c r="BX16" s="3">
        <f t="shared" si="8"/>
        <v>0</v>
      </c>
      <c r="BY16" s="6">
        <f t="shared" ref="BY16" si="125">BX16/BX$19</f>
        <v>0</v>
      </c>
      <c r="BZ16" s="3">
        <f t="shared" si="9"/>
        <v>0</v>
      </c>
      <c r="CA16" s="6">
        <f t="shared" ref="CA16" si="126">BZ16/BZ$19</f>
        <v>0</v>
      </c>
      <c r="CB16" s="3">
        <f t="shared" si="10"/>
        <v>0</v>
      </c>
      <c r="CC16" s="6">
        <f t="shared" ref="CC16" si="127">CB16/CB$19</f>
        <v>0</v>
      </c>
      <c r="CD16" s="3">
        <f t="shared" si="11"/>
        <v>0</v>
      </c>
      <c r="CE16" s="6">
        <f t="shared" ref="CE16" si="128">CD16/CD$19</f>
        <v>0</v>
      </c>
      <c r="CF16" s="3">
        <f t="shared" si="12"/>
        <v>0</v>
      </c>
      <c r="CG16" s="6">
        <f t="shared" si="13"/>
        <v>0</v>
      </c>
      <c r="CH16" s="69"/>
      <c r="CI16" s="6"/>
      <c r="CJ16" s="69"/>
      <c r="CK16" s="6"/>
      <c r="CL16" s="69"/>
      <c r="CM16" s="47"/>
      <c r="CN16" s="52"/>
      <c r="CO16" s="47"/>
      <c r="CP16" s="52"/>
      <c r="CQ16" s="47"/>
      <c r="CR16" s="52"/>
      <c r="CS16" s="19"/>
    </row>
    <row r="17" spans="1:97" ht="47.25" customHeight="1" x14ac:dyDescent="0.25">
      <c r="A17" s="28" t="s">
        <v>6</v>
      </c>
      <c r="B17" s="35">
        <v>4</v>
      </c>
      <c r="C17" s="6">
        <f t="shared" si="16"/>
        <v>1</v>
      </c>
      <c r="D17" s="9">
        <v>3</v>
      </c>
      <c r="E17" s="6">
        <f t="shared" si="16"/>
        <v>0.75</v>
      </c>
      <c r="F17" s="9">
        <v>3</v>
      </c>
      <c r="G17" s="6">
        <f t="shared" ref="G17" si="129">F17/F$19</f>
        <v>1</v>
      </c>
      <c r="H17" s="9">
        <v>3</v>
      </c>
      <c r="I17" s="6">
        <f t="shared" ref="I17" si="130">H17/H$19</f>
        <v>1</v>
      </c>
      <c r="J17" s="9">
        <v>3</v>
      </c>
      <c r="K17" s="6">
        <f t="shared" ref="K17" si="131">J17/J$19</f>
        <v>1</v>
      </c>
      <c r="L17" s="9">
        <v>3</v>
      </c>
      <c r="M17" s="6">
        <f t="shared" si="0"/>
        <v>1</v>
      </c>
      <c r="N17" s="69">
        <v>5</v>
      </c>
      <c r="O17" s="6">
        <f t="shared" si="1"/>
        <v>0.83333333333333337</v>
      </c>
      <c r="P17" s="69">
        <v>5</v>
      </c>
      <c r="Q17" s="6">
        <f t="shared" si="2"/>
        <v>0.83333333333333337</v>
      </c>
      <c r="R17" s="69">
        <v>6</v>
      </c>
      <c r="S17" s="47">
        <f>R17/R19</f>
        <v>0.8571428571428571</v>
      </c>
      <c r="T17" s="52">
        <v>5</v>
      </c>
      <c r="U17" s="47">
        <f>T17/T19</f>
        <v>0.7142857142857143</v>
      </c>
      <c r="V17" s="52">
        <v>4</v>
      </c>
      <c r="W17" s="47">
        <f>V17/V19</f>
        <v>0.66666666666666663</v>
      </c>
      <c r="X17" s="52">
        <v>4</v>
      </c>
      <c r="Y17" s="19">
        <f>X17/X19</f>
        <v>0.66666666666666663</v>
      </c>
      <c r="Z17" s="32">
        <v>8</v>
      </c>
      <c r="AA17" s="6">
        <f t="shared" ref="AA17" si="132">Z17/Z$19</f>
        <v>1</v>
      </c>
      <c r="AB17" s="3">
        <v>12</v>
      </c>
      <c r="AC17" s="6">
        <f t="shared" ref="AC17" si="133">AB17/AB$19</f>
        <v>0.8571428571428571</v>
      </c>
      <c r="AD17" s="3">
        <v>13</v>
      </c>
      <c r="AE17" s="6">
        <f t="shared" ref="AE17" si="134">AD17/AD$19</f>
        <v>0.8666666666666667</v>
      </c>
      <c r="AF17" s="3">
        <v>14</v>
      </c>
      <c r="AG17" s="6">
        <f t="shared" ref="AG17" si="135">AF17/AF$19</f>
        <v>0.875</v>
      </c>
      <c r="AH17" s="3">
        <v>15</v>
      </c>
      <c r="AI17" s="6">
        <f t="shared" ref="AI17" si="136">AH17/AH$19</f>
        <v>0.88235294117647056</v>
      </c>
      <c r="AJ17" s="3">
        <v>17</v>
      </c>
      <c r="AK17" s="6">
        <f t="shared" si="3"/>
        <v>0.94444444444444442</v>
      </c>
      <c r="AL17" s="69">
        <v>17</v>
      </c>
      <c r="AM17" s="6">
        <f t="shared" si="4"/>
        <v>0.94444444444444442</v>
      </c>
      <c r="AN17" s="69">
        <v>17</v>
      </c>
      <c r="AO17" s="6">
        <f t="shared" si="5"/>
        <v>0.94444444444444442</v>
      </c>
      <c r="AP17" s="69">
        <v>16</v>
      </c>
      <c r="AQ17" s="47">
        <f>AP17/AP19</f>
        <v>0.94117647058823528</v>
      </c>
      <c r="AR17" s="52">
        <v>15</v>
      </c>
      <c r="AS17" s="47">
        <f>AR17/AR19</f>
        <v>0.83333333333333337</v>
      </c>
      <c r="AT17" s="52">
        <v>16</v>
      </c>
      <c r="AU17" s="47">
        <f>AT17/AT19</f>
        <v>0.84210526315789469</v>
      </c>
      <c r="AV17" s="52">
        <v>19</v>
      </c>
      <c r="AW17" s="19">
        <f>AV17/AV19</f>
        <v>0.90476190476190477</v>
      </c>
      <c r="AX17" s="32">
        <v>6</v>
      </c>
      <c r="AY17" s="6">
        <f t="shared" ref="AY17" si="137">AX17/AX$19</f>
        <v>0.8571428571428571</v>
      </c>
      <c r="AZ17" s="3">
        <v>6</v>
      </c>
      <c r="BA17" s="6">
        <f t="shared" ref="BA17" si="138">AZ17/AZ$19</f>
        <v>1</v>
      </c>
      <c r="BB17" s="3">
        <v>5</v>
      </c>
      <c r="BC17" s="6">
        <f t="shared" ref="BC17" si="139">BB17/BB$19</f>
        <v>1</v>
      </c>
      <c r="BD17" s="3">
        <v>4</v>
      </c>
      <c r="BE17" s="6">
        <f t="shared" ref="BE17" si="140">BD17/BD$19</f>
        <v>1</v>
      </c>
      <c r="BF17" s="3">
        <v>3</v>
      </c>
      <c r="BG17" s="6">
        <f t="shared" ref="BG17" si="141">BF17/BF$19</f>
        <v>1</v>
      </c>
      <c r="BH17" s="3">
        <v>2</v>
      </c>
      <c r="BI17" s="6">
        <f t="shared" si="6"/>
        <v>1</v>
      </c>
      <c r="BJ17" s="69">
        <v>2</v>
      </c>
      <c r="BK17" s="6">
        <f t="shared" si="30"/>
        <v>1</v>
      </c>
      <c r="BL17" s="69">
        <v>1</v>
      </c>
      <c r="BM17" s="6">
        <f t="shared" si="31"/>
        <v>1</v>
      </c>
      <c r="BN17" s="69"/>
      <c r="BO17" s="47"/>
      <c r="BP17" s="52"/>
      <c r="BQ17" s="47"/>
      <c r="BR17" s="47"/>
      <c r="BS17" s="47"/>
      <c r="BT17" s="52"/>
      <c r="BU17" s="19"/>
      <c r="BV17" s="32">
        <f t="shared" si="7"/>
        <v>18</v>
      </c>
      <c r="BW17" s="6">
        <f t="shared" ref="BW17" si="142">BV17/BV$19</f>
        <v>0.94736842105263153</v>
      </c>
      <c r="BX17" s="3">
        <f t="shared" si="8"/>
        <v>21</v>
      </c>
      <c r="BY17" s="6">
        <f t="shared" ref="BY17" si="143">BX17/BX$19</f>
        <v>0.875</v>
      </c>
      <c r="BZ17" s="3">
        <f t="shared" si="9"/>
        <v>21</v>
      </c>
      <c r="CA17" s="6">
        <f t="shared" ref="CA17" si="144">BZ17/BZ$19</f>
        <v>0.91304347826086951</v>
      </c>
      <c r="CB17" s="3">
        <f t="shared" si="10"/>
        <v>21</v>
      </c>
      <c r="CC17" s="6">
        <f t="shared" ref="CC17" si="145">CB17/CB$19</f>
        <v>0.91304347826086951</v>
      </c>
      <c r="CD17" s="3">
        <f t="shared" si="11"/>
        <v>21</v>
      </c>
      <c r="CE17" s="6">
        <f t="shared" ref="CE17" si="146">CD17/CD$19</f>
        <v>0.91304347826086951</v>
      </c>
      <c r="CF17" s="3">
        <f t="shared" si="12"/>
        <v>22</v>
      </c>
      <c r="CG17" s="6">
        <f t="shared" si="13"/>
        <v>0.95652173913043481</v>
      </c>
      <c r="CH17" s="69">
        <v>24</v>
      </c>
      <c r="CI17" s="6">
        <f t="shared" si="14"/>
        <v>0.92307692307692313</v>
      </c>
      <c r="CJ17" s="69">
        <v>23</v>
      </c>
      <c r="CK17" s="6">
        <f t="shared" si="15"/>
        <v>0.92</v>
      </c>
      <c r="CL17" s="69">
        <v>22</v>
      </c>
      <c r="CM17" s="47">
        <f>CL17/CL19</f>
        <v>0.91666666666666663</v>
      </c>
      <c r="CN17" s="52">
        <v>20</v>
      </c>
      <c r="CO17" s="47">
        <f>CN17/CN19</f>
        <v>0.8</v>
      </c>
      <c r="CP17" s="52">
        <v>20</v>
      </c>
      <c r="CQ17" s="47">
        <f>CP17/CP19</f>
        <v>0.8</v>
      </c>
      <c r="CR17" s="52">
        <v>23</v>
      </c>
      <c r="CS17" s="19">
        <f>CR17/CR19</f>
        <v>0.85185185185185186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6"/>
        <v>0</v>
      </c>
      <c r="F18" s="10"/>
      <c r="G18" s="7">
        <f t="shared" ref="G18" si="147">F18/F$19</f>
        <v>0</v>
      </c>
      <c r="H18" s="10"/>
      <c r="I18" s="7">
        <f t="shared" ref="I18" si="148">H18/H$19</f>
        <v>0</v>
      </c>
      <c r="J18" s="10"/>
      <c r="K18" s="7">
        <f t="shared" ref="K18" si="149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/>
      <c r="AA18" s="7"/>
      <c r="AB18" s="4"/>
      <c r="AC18" s="7">
        <f t="shared" ref="AC18" si="150">AB18/AB$19</f>
        <v>0</v>
      </c>
      <c r="AD18" s="4"/>
      <c r="AE18" s="7">
        <f t="shared" ref="AE18" si="151">AD18/AD$19</f>
        <v>0</v>
      </c>
      <c r="AF18" s="4"/>
      <c r="AG18" s="7">
        <f t="shared" ref="AG18" si="152">AF18/AF$19</f>
        <v>0</v>
      </c>
      <c r="AH18" s="4"/>
      <c r="AI18" s="7">
        <f t="shared" ref="AI18" si="153">AH18/AH$19</f>
        <v>0</v>
      </c>
      <c r="AJ18" s="4"/>
      <c r="AK18" s="7">
        <f t="shared" si="3"/>
        <v>0</v>
      </c>
      <c r="AL18" s="68"/>
      <c r="AM18" s="7"/>
      <c r="AN18" s="68"/>
      <c r="AO18" s="7"/>
      <c r="AP18" s="68"/>
      <c r="AQ18" s="46"/>
      <c r="AR18" s="50"/>
      <c r="AS18" s="72"/>
      <c r="AT18" s="50"/>
      <c r="AU18" s="72"/>
      <c r="AV18" s="50"/>
      <c r="AW18" s="56"/>
      <c r="AX18" s="33"/>
      <c r="AY18" s="7"/>
      <c r="AZ18" s="4"/>
      <c r="BA18" s="7">
        <f t="shared" ref="BA18" si="154">AZ18/AZ$19</f>
        <v>0</v>
      </c>
      <c r="BB18" s="4"/>
      <c r="BC18" s="7">
        <f t="shared" ref="BC18" si="155">BB18/BB$19</f>
        <v>0</v>
      </c>
      <c r="BD18" s="4"/>
      <c r="BE18" s="7">
        <f t="shared" ref="BE18" si="156">BD18/BD$19</f>
        <v>0</v>
      </c>
      <c r="BF18" s="4"/>
      <c r="BG18" s="7">
        <f t="shared" ref="BG18" si="157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72"/>
      <c r="BS18" s="72"/>
      <c r="BT18" s="50"/>
      <c r="BU18" s="56"/>
      <c r="BV18" s="33"/>
      <c r="BW18" s="7"/>
      <c r="BX18" s="4">
        <f t="shared" si="8"/>
        <v>0</v>
      </c>
      <c r="BY18" s="7">
        <f t="shared" ref="BY18" si="158">BX18/BX$19</f>
        <v>0</v>
      </c>
      <c r="BZ18" s="4">
        <f t="shared" si="9"/>
        <v>0</v>
      </c>
      <c r="CA18" s="7">
        <f t="shared" ref="CA18" si="159">BZ18/BZ$19</f>
        <v>0</v>
      </c>
      <c r="CB18" s="4">
        <f t="shared" si="10"/>
        <v>0</v>
      </c>
      <c r="CC18" s="7">
        <f t="shared" ref="CC18" si="160">CB18/CB$19</f>
        <v>0</v>
      </c>
      <c r="CD18" s="4">
        <f t="shared" si="11"/>
        <v>0</v>
      </c>
      <c r="CE18" s="7">
        <f t="shared" ref="CE18" si="161">CD18/CD$19</f>
        <v>0</v>
      </c>
      <c r="CF18" s="4">
        <f t="shared" si="12"/>
        <v>0</v>
      </c>
      <c r="CG18" s="7">
        <f t="shared" si="13"/>
        <v>0</v>
      </c>
      <c r="CH18" s="68"/>
      <c r="CI18" s="7"/>
      <c r="CJ18" s="68"/>
      <c r="CK18" s="7"/>
      <c r="CL18" s="68"/>
      <c r="CM18" s="46"/>
      <c r="CN18" s="50"/>
      <c r="CO18" s="72"/>
      <c r="CP18" s="50"/>
      <c r="CQ18" s="72"/>
      <c r="CR18" s="50"/>
      <c r="CS18" s="56"/>
    </row>
    <row r="19" spans="1:97" ht="47.25" customHeight="1" thickTop="1" thickBot="1" x14ac:dyDescent="0.3">
      <c r="A19" s="31" t="s">
        <v>8</v>
      </c>
      <c r="B19" s="42">
        <f>SUM(B11:B18)</f>
        <v>4</v>
      </c>
      <c r="C19" s="43"/>
      <c r="D19" s="43">
        <f t="shared" ref="D19:CD19" si="162">SUM(D11:D18)</f>
        <v>4</v>
      </c>
      <c r="E19" s="43"/>
      <c r="F19" s="43">
        <f t="shared" si="162"/>
        <v>3</v>
      </c>
      <c r="G19" s="43"/>
      <c r="H19" s="43">
        <f t="shared" si="162"/>
        <v>3</v>
      </c>
      <c r="I19" s="43"/>
      <c r="J19" s="43">
        <f t="shared" si="162"/>
        <v>3</v>
      </c>
      <c r="K19" s="43"/>
      <c r="L19" s="43">
        <f>SUM(L11:L18)</f>
        <v>3</v>
      </c>
      <c r="M19" s="63"/>
      <c r="N19" s="48">
        <f>SUM(N11:N18)</f>
        <v>6</v>
      </c>
      <c r="O19" s="48"/>
      <c r="P19" s="48">
        <f>SUM(P11:P18)</f>
        <v>6</v>
      </c>
      <c r="Q19" s="48"/>
      <c r="R19" s="66">
        <f>SUM(R11:R18)</f>
        <v>7</v>
      </c>
      <c r="S19" s="43"/>
      <c r="T19" s="54">
        <f>SUM(T11:T18)</f>
        <v>7</v>
      </c>
      <c r="U19" s="77"/>
      <c r="V19" s="54">
        <f>SUM(V11:V18)</f>
        <v>6</v>
      </c>
      <c r="W19" s="77"/>
      <c r="X19" s="54">
        <f>SUM(X11:X18)</f>
        <v>6</v>
      </c>
      <c r="Y19" s="65"/>
      <c r="Z19" s="42">
        <f t="shared" si="162"/>
        <v>8</v>
      </c>
      <c r="AA19" s="43"/>
      <c r="AB19" s="43">
        <f t="shared" si="162"/>
        <v>14</v>
      </c>
      <c r="AC19" s="43"/>
      <c r="AD19" s="43">
        <f t="shared" si="162"/>
        <v>15</v>
      </c>
      <c r="AE19" s="43"/>
      <c r="AF19" s="43">
        <f t="shared" si="162"/>
        <v>16</v>
      </c>
      <c r="AG19" s="43"/>
      <c r="AH19" s="43">
        <f t="shared" si="162"/>
        <v>17</v>
      </c>
      <c r="AI19" s="43"/>
      <c r="AJ19" s="43">
        <f>SUM(AJ11:AJ18)</f>
        <v>18</v>
      </c>
      <c r="AK19" s="63"/>
      <c r="AL19" s="48">
        <f>SUM(AL11:AL18)</f>
        <v>18</v>
      </c>
      <c r="AM19" s="48"/>
      <c r="AN19" s="48">
        <f>SUM(AN11:AN18)</f>
        <v>18</v>
      </c>
      <c r="AO19" s="48"/>
      <c r="AP19" s="66">
        <f>SUM(AP11:AP18)</f>
        <v>17</v>
      </c>
      <c r="AQ19" s="43"/>
      <c r="AR19" s="54">
        <f>SUM(AR11:AR18)</f>
        <v>18</v>
      </c>
      <c r="AS19" s="77"/>
      <c r="AT19" s="54">
        <f>SUM(AT11:AT18)</f>
        <v>19</v>
      </c>
      <c r="AU19" s="77"/>
      <c r="AV19" s="54">
        <f>SUM(AV11:AV18)</f>
        <v>21</v>
      </c>
      <c r="AW19" s="65"/>
      <c r="AX19" s="42">
        <f t="shared" si="162"/>
        <v>7</v>
      </c>
      <c r="AY19" s="43"/>
      <c r="AZ19" s="43">
        <f t="shared" si="162"/>
        <v>6</v>
      </c>
      <c r="BA19" s="43"/>
      <c r="BB19" s="43">
        <f t="shared" si="162"/>
        <v>5</v>
      </c>
      <c r="BC19" s="43"/>
      <c r="BD19" s="43">
        <f t="shared" si="162"/>
        <v>4</v>
      </c>
      <c r="BE19" s="43"/>
      <c r="BF19" s="43">
        <f t="shared" si="162"/>
        <v>3</v>
      </c>
      <c r="BG19" s="43"/>
      <c r="BH19" s="43">
        <f>SUM(BH11:BH18)</f>
        <v>2</v>
      </c>
      <c r="BI19" s="63"/>
      <c r="BJ19" s="48">
        <f>SUM(BJ11:BJ18)</f>
        <v>2</v>
      </c>
      <c r="BK19" s="48"/>
      <c r="BL19" s="48">
        <f>SUM(BL11:BL18)</f>
        <v>1</v>
      </c>
      <c r="BM19" s="48"/>
      <c r="BN19" s="66"/>
      <c r="BO19" s="43"/>
      <c r="BP19" s="54"/>
      <c r="BQ19" s="77"/>
      <c r="BR19" s="77"/>
      <c r="BS19" s="77"/>
      <c r="BT19" s="54"/>
      <c r="BU19" s="65"/>
      <c r="BV19" s="42">
        <f t="shared" si="162"/>
        <v>19</v>
      </c>
      <c r="BW19" s="43"/>
      <c r="BX19" s="43">
        <f t="shared" si="162"/>
        <v>24</v>
      </c>
      <c r="BY19" s="43"/>
      <c r="BZ19" s="43">
        <f t="shared" si="162"/>
        <v>23</v>
      </c>
      <c r="CA19" s="43"/>
      <c r="CB19" s="43">
        <f t="shared" si="162"/>
        <v>23</v>
      </c>
      <c r="CC19" s="43"/>
      <c r="CD19" s="43">
        <f t="shared" si="162"/>
        <v>23</v>
      </c>
      <c r="CE19" s="43"/>
      <c r="CF19" s="43">
        <f t="shared" ref="CF19" si="163">SUM(CF11:CF18)</f>
        <v>23</v>
      </c>
      <c r="CG19" s="63"/>
      <c r="CH19" s="48">
        <f>SUM(CH11:CH18)</f>
        <v>26</v>
      </c>
      <c r="CI19" s="48"/>
      <c r="CJ19" s="48">
        <f>SUM(CJ11:CJ18)</f>
        <v>25</v>
      </c>
      <c r="CK19" s="48"/>
      <c r="CL19" s="66">
        <f>SUM(CL11:CL18)</f>
        <v>24</v>
      </c>
      <c r="CM19" s="43"/>
      <c r="CN19" s="54">
        <f>SUM(CN11:CN18)</f>
        <v>25</v>
      </c>
      <c r="CO19" s="77"/>
      <c r="CP19" s="54">
        <f>SUM(CP11:CP18)</f>
        <v>25</v>
      </c>
      <c r="CQ19" s="77"/>
      <c r="CR19" s="54">
        <f>SUM(CR11:CR18)</f>
        <v>27</v>
      </c>
      <c r="CS19" s="65"/>
    </row>
  </sheetData>
  <mergeCells count="55"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P8:BQ8"/>
    <mergeCell ref="CN8:CO8"/>
    <mergeCell ref="V8:W8"/>
    <mergeCell ref="AT8:AU8"/>
    <mergeCell ref="BR8:BS8"/>
    <mergeCell ref="CP8:CQ8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D8:AE8"/>
    <mergeCell ref="AB8:AC8"/>
    <mergeCell ref="BT8:BU8"/>
    <mergeCell ref="BL8:BM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  <mergeCell ref="BZ8:CA8"/>
    <mergeCell ref="BV7:CS7"/>
    <mergeCell ref="CD8:CE8"/>
    <mergeCell ref="A6:CS6"/>
    <mergeCell ref="N8:O8"/>
    <mergeCell ref="P8:Q8"/>
    <mergeCell ref="AL8:AM8"/>
    <mergeCell ref="AN8:AO8"/>
    <mergeCell ref="BJ8:BK8"/>
    <mergeCell ref="T8:U8"/>
    <mergeCell ref="AR8:AS8"/>
  </mergeCells>
  <printOptions horizontalCentered="1"/>
  <pageMargins left="0.7" right="0.7" top="0.75" bottom="0.7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14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5</v>
      </c>
      <c r="C9" s="8">
        <f>B9/B$19</f>
        <v>0.7142857142857143</v>
      </c>
      <c r="D9" s="11">
        <v>5</v>
      </c>
      <c r="E9" s="8">
        <f>D9/D$19</f>
        <v>0.625</v>
      </c>
      <c r="F9" s="11">
        <v>5</v>
      </c>
      <c r="G9" s="8">
        <f>F9/F$19</f>
        <v>0.625</v>
      </c>
      <c r="H9" s="11">
        <v>4</v>
      </c>
      <c r="I9" s="8">
        <f>H9/H$19</f>
        <v>0.5714285714285714</v>
      </c>
      <c r="J9" s="11">
        <v>4</v>
      </c>
      <c r="K9" s="8">
        <f>J9/J$19</f>
        <v>0.5714285714285714</v>
      </c>
      <c r="L9" s="11">
        <v>4</v>
      </c>
      <c r="M9" s="8">
        <f t="shared" ref="M9:M18" si="0">L9/L$19</f>
        <v>0.5714285714285714</v>
      </c>
      <c r="N9" s="67">
        <v>5</v>
      </c>
      <c r="O9" s="8">
        <f t="shared" ref="O9:O17" si="1">N9/N$19</f>
        <v>0.7142857142857143</v>
      </c>
      <c r="P9" s="67">
        <v>6</v>
      </c>
      <c r="Q9" s="8">
        <f t="shared" ref="Q9:Q17" si="2">P9/P$19</f>
        <v>0.6</v>
      </c>
      <c r="R9" s="67">
        <v>6</v>
      </c>
      <c r="S9" s="45">
        <f>R9/R19</f>
        <v>0.54545454545454541</v>
      </c>
      <c r="T9" s="49">
        <v>6</v>
      </c>
      <c r="U9" s="73">
        <f>T9/T19</f>
        <v>0.46153846153846156</v>
      </c>
      <c r="V9" s="49">
        <v>6</v>
      </c>
      <c r="W9" s="73">
        <f>V9/V19</f>
        <v>0.42857142857142855</v>
      </c>
      <c r="X9" s="49">
        <v>6</v>
      </c>
      <c r="Y9" s="55">
        <f>X9/X19</f>
        <v>0.3</v>
      </c>
      <c r="Z9" s="34">
        <v>69</v>
      </c>
      <c r="AA9" s="8">
        <f>Z9/Z$19</f>
        <v>0.57983193277310929</v>
      </c>
      <c r="AB9" s="5">
        <v>58</v>
      </c>
      <c r="AC9" s="8">
        <f>AB9/AB$19</f>
        <v>0.48739495798319327</v>
      </c>
      <c r="AD9" s="5">
        <v>62</v>
      </c>
      <c r="AE9" s="8">
        <f>AD9/AD$19</f>
        <v>0.52100840336134457</v>
      </c>
      <c r="AF9" s="5">
        <v>53</v>
      </c>
      <c r="AG9" s="8">
        <f>AF9/AF$19</f>
        <v>0.51960784313725494</v>
      </c>
      <c r="AH9" s="5">
        <v>68</v>
      </c>
      <c r="AI9" s="8">
        <f>AH9/AH$19</f>
        <v>0.59130434782608698</v>
      </c>
      <c r="AJ9" s="5">
        <v>73</v>
      </c>
      <c r="AK9" s="8">
        <f t="shared" ref="AK9:AK18" si="3">AJ9/AJ$19</f>
        <v>0.54074074074074074</v>
      </c>
      <c r="AL9" s="67">
        <v>74</v>
      </c>
      <c r="AM9" s="8">
        <f t="shared" ref="AM9:AM18" si="4">AL9/AL$19</f>
        <v>0.49664429530201343</v>
      </c>
      <c r="AN9" s="67">
        <v>64</v>
      </c>
      <c r="AO9" s="8">
        <f t="shared" ref="AO9:AO18" si="5">AN9/AN$19</f>
        <v>0.49612403100775193</v>
      </c>
      <c r="AP9" s="67">
        <v>68</v>
      </c>
      <c r="AQ9" s="45">
        <f>AP9/AP19</f>
        <v>0.48571428571428571</v>
      </c>
      <c r="AR9" s="49">
        <v>53</v>
      </c>
      <c r="AS9" s="73">
        <f>AR9/AR19</f>
        <v>0.41085271317829458</v>
      </c>
      <c r="AT9" s="49">
        <v>59</v>
      </c>
      <c r="AU9" s="73">
        <f>AT9/AT19</f>
        <v>0.43703703703703706</v>
      </c>
      <c r="AV9" s="49">
        <v>61</v>
      </c>
      <c r="AW9" s="55">
        <f>AV9/AV19</f>
        <v>0.43884892086330934</v>
      </c>
      <c r="AX9" s="34">
        <v>11</v>
      </c>
      <c r="AY9" s="8">
        <f>AX9/AX$19</f>
        <v>0.14864864864864866</v>
      </c>
      <c r="AZ9" s="5">
        <v>9</v>
      </c>
      <c r="BA9" s="8">
        <f>AZ9/AZ$19</f>
        <v>0.12162162162162163</v>
      </c>
      <c r="BB9" s="5">
        <v>8</v>
      </c>
      <c r="BC9" s="8">
        <f>BB9/BB$19</f>
        <v>0.1111111111111111</v>
      </c>
      <c r="BD9" s="5">
        <v>9</v>
      </c>
      <c r="BE9" s="8">
        <f>BD9/BD$19</f>
        <v>0.12162162162162163</v>
      </c>
      <c r="BF9" s="5">
        <v>10</v>
      </c>
      <c r="BG9" s="8">
        <f>BF9/BF$19</f>
        <v>0.13698630136986301</v>
      </c>
      <c r="BH9" s="5">
        <v>12</v>
      </c>
      <c r="BI9" s="8">
        <f t="shared" ref="BI9:BI18" si="6">BH9/BH$19</f>
        <v>0.16901408450704225</v>
      </c>
      <c r="BJ9" s="67">
        <v>11</v>
      </c>
      <c r="BK9" s="8">
        <f t="shared" ref="BK9:BK17" si="7">BJ9/BJ$19</f>
        <v>0.2</v>
      </c>
      <c r="BL9" s="67">
        <v>11</v>
      </c>
      <c r="BM9" s="8">
        <f t="shared" ref="BM9:BM16" si="8">BL9/BL$19</f>
        <v>0.21153846153846154</v>
      </c>
      <c r="BN9" s="67">
        <v>7</v>
      </c>
      <c r="BO9" s="45">
        <f>BN9/BN19</f>
        <v>0.1891891891891892</v>
      </c>
      <c r="BP9" s="49">
        <v>7</v>
      </c>
      <c r="BQ9" s="73">
        <f>BP9/BP19</f>
        <v>0.21212121212121213</v>
      </c>
      <c r="BR9" s="49">
        <v>7</v>
      </c>
      <c r="BS9" s="73">
        <f>BR9/BR19</f>
        <v>0.23333333333333334</v>
      </c>
      <c r="BT9" s="49">
        <v>9</v>
      </c>
      <c r="BU9" s="55">
        <f>BT9/BT19</f>
        <v>0.28125</v>
      </c>
      <c r="BV9" s="34">
        <f t="shared" ref="BV9:BV17" si="9">B9+Z9+AX9</f>
        <v>85</v>
      </c>
      <c r="BW9" s="8">
        <f>BV9/BV$19</f>
        <v>0.42499999999999999</v>
      </c>
      <c r="BX9" s="5">
        <f t="shared" ref="BX9:BX18" si="10">D9+AB9+AZ9</f>
        <v>72</v>
      </c>
      <c r="BY9" s="8">
        <f>BX9/BX$19</f>
        <v>0.35820895522388058</v>
      </c>
      <c r="BZ9" s="5">
        <f t="shared" ref="BZ9:BZ18" si="11">F9+AD9+BB9</f>
        <v>75</v>
      </c>
      <c r="CA9" s="8">
        <f>BZ9/BZ$19</f>
        <v>0.37688442211055279</v>
      </c>
      <c r="CB9" s="5">
        <f t="shared" ref="CB9:CB18" si="12">H9+AF9+BD9</f>
        <v>66</v>
      </c>
      <c r="CC9" s="8">
        <f>CB9/CB$19</f>
        <v>0.36065573770491804</v>
      </c>
      <c r="CD9" s="5">
        <f t="shared" ref="CD9:CD18" si="13">J9+AH9+BF9</f>
        <v>82</v>
      </c>
      <c r="CE9" s="8">
        <f>CD9/CD$19</f>
        <v>0.42051282051282052</v>
      </c>
      <c r="CF9" s="5">
        <f t="shared" ref="CF9:CF18" si="14">L9+AJ9+BH9</f>
        <v>89</v>
      </c>
      <c r="CG9" s="8">
        <f t="shared" ref="CG9:CG18" si="15">CF9/CF$19</f>
        <v>0.41784037558685444</v>
      </c>
      <c r="CH9" s="67">
        <v>90</v>
      </c>
      <c r="CI9" s="8">
        <f t="shared" ref="CI9:CI18" si="16">CH9/CH$19</f>
        <v>0.42654028436018959</v>
      </c>
      <c r="CJ9" s="67">
        <v>81</v>
      </c>
      <c r="CK9" s="8">
        <f t="shared" ref="CK9:CK18" si="17">CJ9/CJ$19</f>
        <v>0.42408376963350786</v>
      </c>
      <c r="CL9" s="67">
        <v>81</v>
      </c>
      <c r="CM9" s="45">
        <f>CL9/CL19</f>
        <v>0.43085106382978722</v>
      </c>
      <c r="CN9" s="49">
        <v>66</v>
      </c>
      <c r="CO9" s="73">
        <f>CN9/CN19</f>
        <v>0.37714285714285717</v>
      </c>
      <c r="CP9" s="49">
        <v>72</v>
      </c>
      <c r="CQ9" s="73">
        <f>CP9/CP19</f>
        <v>0.4022346368715084</v>
      </c>
      <c r="CR9" s="49">
        <v>76</v>
      </c>
      <c r="CS9" s="55">
        <f>CR9/CR19</f>
        <v>0.39790575916230364</v>
      </c>
    </row>
    <row r="10" spans="1:97" ht="47.25" customHeight="1" thickBot="1" x14ac:dyDescent="0.3">
      <c r="A10" s="29" t="s">
        <v>10</v>
      </c>
      <c r="B10" s="36">
        <v>2</v>
      </c>
      <c r="C10" s="7">
        <f t="shared" ref="C10:E18" si="18">B10/B$19</f>
        <v>0.2857142857142857</v>
      </c>
      <c r="D10" s="10">
        <v>3</v>
      </c>
      <c r="E10" s="7">
        <f t="shared" si="18"/>
        <v>0.375</v>
      </c>
      <c r="F10" s="10">
        <v>3</v>
      </c>
      <c r="G10" s="7">
        <f t="shared" ref="G10" si="19">F10/F$19</f>
        <v>0.375</v>
      </c>
      <c r="H10" s="10">
        <v>3</v>
      </c>
      <c r="I10" s="7">
        <f t="shared" ref="I10" si="20">H10/H$19</f>
        <v>0.42857142857142855</v>
      </c>
      <c r="J10" s="10">
        <v>3</v>
      </c>
      <c r="K10" s="7">
        <f t="shared" ref="K10" si="21">J10/J$19</f>
        <v>0.42857142857142855</v>
      </c>
      <c r="L10" s="10">
        <v>3</v>
      </c>
      <c r="M10" s="7">
        <f t="shared" si="0"/>
        <v>0.42857142857142855</v>
      </c>
      <c r="N10" s="68">
        <v>2</v>
      </c>
      <c r="O10" s="7">
        <f t="shared" si="1"/>
        <v>0.2857142857142857</v>
      </c>
      <c r="P10" s="68">
        <v>4</v>
      </c>
      <c r="Q10" s="7">
        <f t="shared" si="2"/>
        <v>0.4</v>
      </c>
      <c r="R10" s="68">
        <v>5</v>
      </c>
      <c r="S10" s="46">
        <f>R10/R19</f>
        <v>0.45454545454545453</v>
      </c>
      <c r="T10" s="50">
        <v>7</v>
      </c>
      <c r="U10" s="72">
        <f>T10/T19</f>
        <v>0.53846153846153844</v>
      </c>
      <c r="V10" s="50">
        <v>8</v>
      </c>
      <c r="W10" s="72">
        <f>V10/V19</f>
        <v>0.5714285714285714</v>
      </c>
      <c r="X10" s="50">
        <v>14</v>
      </c>
      <c r="Y10" s="56">
        <f>X10/X19</f>
        <v>0.7</v>
      </c>
      <c r="Z10" s="33">
        <v>50</v>
      </c>
      <c r="AA10" s="7">
        <f t="shared" ref="AA10" si="22">Z10/Z$19</f>
        <v>0.42016806722689076</v>
      </c>
      <c r="AB10" s="4">
        <v>61</v>
      </c>
      <c r="AC10" s="7">
        <f t="shared" ref="AC10" si="23">AB10/AB$19</f>
        <v>0.51260504201680668</v>
      </c>
      <c r="AD10" s="4">
        <v>57</v>
      </c>
      <c r="AE10" s="7">
        <f t="shared" ref="AE10" si="24">AD10/AD$19</f>
        <v>0.47899159663865548</v>
      </c>
      <c r="AF10" s="4">
        <v>49</v>
      </c>
      <c r="AG10" s="7">
        <f t="shared" ref="AG10" si="25">AF10/AF$19</f>
        <v>0.48039215686274511</v>
      </c>
      <c r="AH10" s="4">
        <v>47</v>
      </c>
      <c r="AI10" s="7">
        <f t="shared" ref="AI10" si="26">AH10/AH$19</f>
        <v>0.40869565217391307</v>
      </c>
      <c r="AJ10" s="4">
        <v>62</v>
      </c>
      <c r="AK10" s="7">
        <f t="shared" si="3"/>
        <v>0.45925925925925926</v>
      </c>
      <c r="AL10" s="68">
        <v>75</v>
      </c>
      <c r="AM10" s="7">
        <f t="shared" si="4"/>
        <v>0.50335570469798663</v>
      </c>
      <c r="AN10" s="68">
        <v>65</v>
      </c>
      <c r="AO10" s="7">
        <f t="shared" si="5"/>
        <v>0.50387596899224807</v>
      </c>
      <c r="AP10" s="68">
        <v>72</v>
      </c>
      <c r="AQ10" s="46">
        <f>AP10/AP19</f>
        <v>0.51428571428571423</v>
      </c>
      <c r="AR10" s="50">
        <v>76</v>
      </c>
      <c r="AS10" s="72">
        <f>AR10/AR19</f>
        <v>0.58914728682170547</v>
      </c>
      <c r="AT10" s="50">
        <v>76</v>
      </c>
      <c r="AU10" s="72">
        <f>AT10/AT19</f>
        <v>0.562962962962963</v>
      </c>
      <c r="AV10" s="50">
        <v>78</v>
      </c>
      <c r="AW10" s="56">
        <f>AV10/AV19</f>
        <v>0.5611510791366906</v>
      </c>
      <c r="AX10" s="33">
        <v>63</v>
      </c>
      <c r="AY10" s="7">
        <f t="shared" ref="AY10" si="27">AX10/AX$19</f>
        <v>0.85135135135135132</v>
      </c>
      <c r="AZ10" s="4">
        <v>65</v>
      </c>
      <c r="BA10" s="7">
        <f t="shared" ref="BA10" si="28">AZ10/AZ$19</f>
        <v>0.8783783783783784</v>
      </c>
      <c r="BB10" s="4">
        <v>64</v>
      </c>
      <c r="BC10" s="7">
        <f t="shared" ref="BC10" si="29">BB10/BB$19</f>
        <v>0.88888888888888884</v>
      </c>
      <c r="BD10" s="4">
        <v>65</v>
      </c>
      <c r="BE10" s="7">
        <f t="shared" ref="BE10" si="30">BD10/BD$19</f>
        <v>0.8783783783783784</v>
      </c>
      <c r="BF10" s="4">
        <v>63</v>
      </c>
      <c r="BG10" s="7">
        <f t="shared" ref="BG10" si="31">BF10/BF$19</f>
        <v>0.86301369863013699</v>
      </c>
      <c r="BH10" s="4">
        <v>59</v>
      </c>
      <c r="BI10" s="7">
        <f t="shared" si="6"/>
        <v>0.83098591549295775</v>
      </c>
      <c r="BJ10" s="68">
        <v>44</v>
      </c>
      <c r="BK10" s="7">
        <f t="shared" si="7"/>
        <v>0.8</v>
      </c>
      <c r="BL10" s="68">
        <v>41</v>
      </c>
      <c r="BM10" s="7">
        <f t="shared" si="8"/>
        <v>0.78846153846153844</v>
      </c>
      <c r="BN10" s="68">
        <v>30</v>
      </c>
      <c r="BO10" s="46">
        <f>BN10/BN19</f>
        <v>0.81081081081081086</v>
      </c>
      <c r="BP10" s="50">
        <v>26</v>
      </c>
      <c r="BQ10" s="72">
        <f>BP10/BP19</f>
        <v>0.78787878787878785</v>
      </c>
      <c r="BR10" s="50">
        <v>23</v>
      </c>
      <c r="BS10" s="72">
        <f>BR10/BR19</f>
        <v>0.76666666666666672</v>
      </c>
      <c r="BT10" s="50">
        <v>23</v>
      </c>
      <c r="BU10" s="56">
        <f>BT10/BT19</f>
        <v>0.71875</v>
      </c>
      <c r="BV10" s="33">
        <f t="shared" si="9"/>
        <v>115</v>
      </c>
      <c r="BW10" s="7">
        <f t="shared" ref="BW10" si="32">BV10/BV$19</f>
        <v>0.57499999999999996</v>
      </c>
      <c r="BX10" s="4">
        <f t="shared" si="10"/>
        <v>129</v>
      </c>
      <c r="BY10" s="7">
        <f t="shared" ref="BY10" si="33">BX10/BX$19</f>
        <v>0.64179104477611937</v>
      </c>
      <c r="BZ10" s="4">
        <f t="shared" si="11"/>
        <v>124</v>
      </c>
      <c r="CA10" s="7">
        <f t="shared" ref="CA10" si="34">BZ10/BZ$19</f>
        <v>0.62311557788944727</v>
      </c>
      <c r="CB10" s="4">
        <f t="shared" si="12"/>
        <v>117</v>
      </c>
      <c r="CC10" s="7">
        <f t="shared" ref="CC10" si="35">CB10/CB$19</f>
        <v>0.63934426229508201</v>
      </c>
      <c r="CD10" s="4">
        <f t="shared" si="13"/>
        <v>113</v>
      </c>
      <c r="CE10" s="7">
        <f t="shared" ref="CE10" si="36">CD10/CD$19</f>
        <v>0.57948717948717954</v>
      </c>
      <c r="CF10" s="4">
        <f t="shared" si="14"/>
        <v>124</v>
      </c>
      <c r="CG10" s="7">
        <f t="shared" si="15"/>
        <v>0.5821596244131455</v>
      </c>
      <c r="CH10" s="68">
        <v>121</v>
      </c>
      <c r="CI10" s="7">
        <f t="shared" si="16"/>
        <v>0.57345971563981046</v>
      </c>
      <c r="CJ10" s="68">
        <v>110</v>
      </c>
      <c r="CK10" s="7">
        <f t="shared" si="17"/>
        <v>0.5759162303664922</v>
      </c>
      <c r="CL10" s="68">
        <v>107</v>
      </c>
      <c r="CM10" s="46">
        <f>CL10/CL19</f>
        <v>0.56914893617021278</v>
      </c>
      <c r="CN10" s="50">
        <v>109</v>
      </c>
      <c r="CO10" s="72">
        <f>CN10/CN19</f>
        <v>0.62285714285714289</v>
      </c>
      <c r="CP10" s="50">
        <v>107</v>
      </c>
      <c r="CQ10" s="72">
        <f>CP10/CP19</f>
        <v>0.5977653631284916</v>
      </c>
      <c r="CR10" s="50">
        <v>115</v>
      </c>
      <c r="CS10" s="56">
        <f>CR10/CR19</f>
        <v>0.60209424083769636</v>
      </c>
    </row>
    <row r="11" spans="1:97" ht="47.25" customHeight="1" thickTop="1" x14ac:dyDescent="0.25">
      <c r="A11" s="30" t="s">
        <v>0</v>
      </c>
      <c r="B11" s="37"/>
      <c r="C11" s="8"/>
      <c r="D11" s="11">
        <v>1</v>
      </c>
      <c r="E11" s="8">
        <f t="shared" si="18"/>
        <v>0.125</v>
      </c>
      <c r="F11" s="11">
        <v>1</v>
      </c>
      <c r="G11" s="8">
        <f t="shared" ref="G11" si="37">F11/F$19</f>
        <v>0.125</v>
      </c>
      <c r="H11" s="11">
        <v>1</v>
      </c>
      <c r="I11" s="8">
        <f t="shared" ref="I11" si="38">H11/H$19</f>
        <v>0.14285714285714285</v>
      </c>
      <c r="J11" s="11">
        <v>1</v>
      </c>
      <c r="K11" s="8">
        <f t="shared" ref="K11" si="39">J11/J$19</f>
        <v>0.14285714285714285</v>
      </c>
      <c r="L11" s="11">
        <v>1</v>
      </c>
      <c r="M11" s="8">
        <f t="shared" si="0"/>
        <v>0.14285714285714285</v>
      </c>
      <c r="N11" s="67">
        <v>1</v>
      </c>
      <c r="O11" s="8">
        <f t="shared" si="1"/>
        <v>0.14285714285714285</v>
      </c>
      <c r="P11" s="67">
        <v>1</v>
      </c>
      <c r="Q11" s="8">
        <f t="shared" si="2"/>
        <v>0.1</v>
      </c>
      <c r="R11" s="67">
        <v>1</v>
      </c>
      <c r="S11" s="45">
        <f>R11/R19</f>
        <v>9.0909090909090912E-2</v>
      </c>
      <c r="T11" s="51">
        <v>2</v>
      </c>
      <c r="U11" s="74">
        <f>T11/T19</f>
        <v>0.15384615384615385</v>
      </c>
      <c r="V11" s="51">
        <v>2</v>
      </c>
      <c r="W11" s="74">
        <f>V11/V19</f>
        <v>0.14285714285714285</v>
      </c>
      <c r="X11" s="51">
        <v>3</v>
      </c>
      <c r="Y11" s="57">
        <f>X11/X19</f>
        <v>0.15</v>
      </c>
      <c r="Z11" s="34">
        <v>1</v>
      </c>
      <c r="AA11" s="8">
        <f t="shared" ref="AA11" si="40">Z11/Z$19</f>
        <v>8.4033613445378148E-3</v>
      </c>
      <c r="AB11" s="5">
        <v>2</v>
      </c>
      <c r="AC11" s="8">
        <f t="shared" ref="AC11" si="41">AB11/AB$19</f>
        <v>1.680672268907563E-2</v>
      </c>
      <c r="AD11" s="5">
        <v>2</v>
      </c>
      <c r="AE11" s="8">
        <f t="shared" ref="AE11" si="42">AD11/AD$19</f>
        <v>1.680672268907563E-2</v>
      </c>
      <c r="AF11" s="5">
        <v>3</v>
      </c>
      <c r="AG11" s="8">
        <f t="shared" ref="AG11" si="43">AF11/AF$19</f>
        <v>2.9411764705882353E-2</v>
      </c>
      <c r="AH11" s="5">
        <v>4</v>
      </c>
      <c r="AI11" s="8">
        <f t="shared" ref="AI11" si="44">AH11/AH$19</f>
        <v>3.4782608695652174E-2</v>
      </c>
      <c r="AJ11" s="5">
        <v>6</v>
      </c>
      <c r="AK11" s="8">
        <f t="shared" si="3"/>
        <v>4.4444444444444446E-2</v>
      </c>
      <c r="AL11" s="67">
        <v>3</v>
      </c>
      <c r="AM11" s="8">
        <f t="shared" si="4"/>
        <v>2.0134228187919462E-2</v>
      </c>
      <c r="AN11" s="67">
        <v>4</v>
      </c>
      <c r="AO11" s="8">
        <f t="shared" si="5"/>
        <v>3.1007751937984496E-2</v>
      </c>
      <c r="AP11" s="67">
        <v>6</v>
      </c>
      <c r="AQ11" s="45">
        <f>AP11/AP19</f>
        <v>4.2857142857142858E-2</v>
      </c>
      <c r="AR11" s="51">
        <v>6</v>
      </c>
      <c r="AS11" s="74">
        <f>AR11/AR19</f>
        <v>4.6511627906976744E-2</v>
      </c>
      <c r="AT11" s="51">
        <v>5</v>
      </c>
      <c r="AU11" s="74">
        <f>AT11/AT19</f>
        <v>3.7037037037037035E-2</v>
      </c>
      <c r="AV11" s="51">
        <v>8</v>
      </c>
      <c r="AW11" s="57">
        <f>AV11/AV19</f>
        <v>5.7553956834532377E-2</v>
      </c>
      <c r="AX11" s="34">
        <v>2</v>
      </c>
      <c r="AY11" s="8">
        <f t="shared" ref="AY11" si="45">AX11/AX$19</f>
        <v>2.7027027027027029E-2</v>
      </c>
      <c r="AZ11" s="5">
        <v>2</v>
      </c>
      <c r="BA11" s="8">
        <f t="shared" ref="BA11" si="46">AZ11/AZ$19</f>
        <v>2.7027027027027029E-2</v>
      </c>
      <c r="BB11" s="5">
        <v>1</v>
      </c>
      <c r="BC11" s="8">
        <f t="shared" ref="BC11" si="47">BB11/BB$19</f>
        <v>1.3888888888888888E-2</v>
      </c>
      <c r="BD11" s="5">
        <v>3</v>
      </c>
      <c r="BE11" s="8">
        <f t="shared" ref="BE11" si="48">BD11/BD$19</f>
        <v>4.0540540540540543E-2</v>
      </c>
      <c r="BF11" s="5">
        <v>3</v>
      </c>
      <c r="BG11" s="8">
        <f t="shared" ref="BG11" si="49">BF11/BF$19</f>
        <v>4.1095890410958902E-2</v>
      </c>
      <c r="BH11" s="5">
        <v>2</v>
      </c>
      <c r="BI11" s="8">
        <f t="shared" si="6"/>
        <v>2.8169014084507043E-2</v>
      </c>
      <c r="BJ11" s="67">
        <v>2</v>
      </c>
      <c r="BK11" s="8">
        <f t="shared" si="7"/>
        <v>3.6363636363636362E-2</v>
      </c>
      <c r="BL11" s="67">
        <v>2</v>
      </c>
      <c r="BM11" s="8">
        <f t="shared" si="8"/>
        <v>3.8461538461538464E-2</v>
      </c>
      <c r="BN11" s="67">
        <v>1</v>
      </c>
      <c r="BO11" s="45">
        <f>BN11/BN19</f>
        <v>2.7027027027027029E-2</v>
      </c>
      <c r="BP11" s="51">
        <v>1</v>
      </c>
      <c r="BQ11" s="74">
        <f>BP11/BP19</f>
        <v>3.0303030303030304E-2</v>
      </c>
      <c r="BR11" s="51">
        <v>1</v>
      </c>
      <c r="BS11" s="74">
        <f>BR11/BR19</f>
        <v>3.3333333333333333E-2</v>
      </c>
      <c r="BT11" s="51">
        <v>1</v>
      </c>
      <c r="BU11" s="57">
        <f>BT11/BT19</f>
        <v>3.125E-2</v>
      </c>
      <c r="BV11" s="34">
        <f t="shared" si="9"/>
        <v>3</v>
      </c>
      <c r="BW11" s="8">
        <f t="shared" ref="BW11" si="50">BV11/BV$19</f>
        <v>1.4999999999999999E-2</v>
      </c>
      <c r="BX11" s="5">
        <f t="shared" si="10"/>
        <v>5</v>
      </c>
      <c r="BY11" s="8">
        <f t="shared" ref="BY11" si="51">BX11/BX$19</f>
        <v>2.4875621890547265E-2</v>
      </c>
      <c r="BZ11" s="5">
        <f t="shared" si="11"/>
        <v>4</v>
      </c>
      <c r="CA11" s="8">
        <f t="shared" ref="CA11" si="52">BZ11/BZ$19</f>
        <v>2.0100502512562814E-2</v>
      </c>
      <c r="CB11" s="5">
        <f t="shared" si="12"/>
        <v>7</v>
      </c>
      <c r="CC11" s="8">
        <f t="shared" ref="CC11" si="53">CB11/CB$19</f>
        <v>3.825136612021858E-2</v>
      </c>
      <c r="CD11" s="5">
        <f t="shared" si="13"/>
        <v>8</v>
      </c>
      <c r="CE11" s="8">
        <f t="shared" ref="CE11" si="54">CD11/CD$19</f>
        <v>4.1025641025641026E-2</v>
      </c>
      <c r="CF11" s="5">
        <f t="shared" si="14"/>
        <v>9</v>
      </c>
      <c r="CG11" s="8">
        <f t="shared" si="15"/>
        <v>4.2253521126760563E-2</v>
      </c>
      <c r="CH11" s="67">
        <v>6</v>
      </c>
      <c r="CI11" s="8">
        <f t="shared" si="16"/>
        <v>2.843601895734597E-2</v>
      </c>
      <c r="CJ11" s="67">
        <v>7</v>
      </c>
      <c r="CK11" s="8">
        <f t="shared" si="17"/>
        <v>3.6649214659685861E-2</v>
      </c>
      <c r="CL11" s="67">
        <v>8</v>
      </c>
      <c r="CM11" s="45">
        <f>CL11/CL19</f>
        <v>4.2553191489361701E-2</v>
      </c>
      <c r="CN11" s="51">
        <v>9</v>
      </c>
      <c r="CO11" s="74">
        <f>CN11/CN19</f>
        <v>5.1428571428571428E-2</v>
      </c>
      <c r="CP11" s="51">
        <v>8</v>
      </c>
      <c r="CQ11" s="74">
        <f>CP11/CP19</f>
        <v>4.4692737430167599E-2</v>
      </c>
      <c r="CR11" s="51">
        <v>12</v>
      </c>
      <c r="CS11" s="57">
        <f>CR11/CR19</f>
        <v>6.2827225130890049E-2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8"/>
        <v>0</v>
      </c>
      <c r="F12" s="9"/>
      <c r="G12" s="6">
        <f t="shared" ref="G12" si="55">F12/F$19</f>
        <v>0</v>
      </c>
      <c r="H12" s="9">
        <v>1</v>
      </c>
      <c r="I12" s="6">
        <f t="shared" ref="I12" si="56">H12/H$19</f>
        <v>0.14285714285714285</v>
      </c>
      <c r="J12" s="9">
        <v>1</v>
      </c>
      <c r="K12" s="6">
        <f t="shared" ref="K12" si="57">J12/J$19</f>
        <v>0.14285714285714285</v>
      </c>
      <c r="L12" s="9">
        <v>1</v>
      </c>
      <c r="M12" s="6">
        <f t="shared" si="0"/>
        <v>0.14285714285714285</v>
      </c>
      <c r="N12" s="69">
        <v>1</v>
      </c>
      <c r="O12" s="6">
        <f t="shared" si="1"/>
        <v>0.14285714285714285</v>
      </c>
      <c r="P12" s="69">
        <v>1</v>
      </c>
      <c r="Q12" s="6">
        <f t="shared" si="2"/>
        <v>0.1</v>
      </c>
      <c r="R12" s="69"/>
      <c r="S12" s="47"/>
      <c r="T12" s="52">
        <v>1</v>
      </c>
      <c r="U12" s="47">
        <f>T12/T19</f>
        <v>7.6923076923076927E-2</v>
      </c>
      <c r="V12" s="52">
        <v>1</v>
      </c>
      <c r="W12" s="47">
        <f>V12/V19</f>
        <v>7.1428571428571425E-2</v>
      </c>
      <c r="X12" s="52">
        <v>1</v>
      </c>
      <c r="Y12" s="19">
        <f>X12/X19</f>
        <v>0.05</v>
      </c>
      <c r="Z12" s="32">
        <v>35</v>
      </c>
      <c r="AA12" s="6">
        <f t="shared" ref="AA12" si="58">Z12/Z$19</f>
        <v>0.29411764705882354</v>
      </c>
      <c r="AB12" s="3">
        <v>31</v>
      </c>
      <c r="AC12" s="6">
        <f t="shared" ref="AC12" si="59">AB12/AB$19</f>
        <v>0.26050420168067229</v>
      </c>
      <c r="AD12" s="3">
        <v>32</v>
      </c>
      <c r="AE12" s="6">
        <f t="shared" ref="AE12" si="60">AD12/AD$19</f>
        <v>0.26890756302521007</v>
      </c>
      <c r="AF12" s="3">
        <v>25</v>
      </c>
      <c r="AG12" s="6">
        <f t="shared" ref="AG12" si="61">AF12/AF$19</f>
        <v>0.24509803921568626</v>
      </c>
      <c r="AH12" s="3">
        <v>28</v>
      </c>
      <c r="AI12" s="6">
        <f t="shared" ref="AI12" si="62">AH12/AH$19</f>
        <v>0.24347826086956523</v>
      </c>
      <c r="AJ12" s="3">
        <v>31</v>
      </c>
      <c r="AK12" s="6">
        <f t="shared" si="3"/>
        <v>0.22962962962962963</v>
      </c>
      <c r="AL12" s="69">
        <v>5</v>
      </c>
      <c r="AM12" s="6">
        <f t="shared" si="4"/>
        <v>3.3557046979865772E-2</v>
      </c>
      <c r="AN12" s="69">
        <v>7</v>
      </c>
      <c r="AO12" s="6">
        <f t="shared" si="5"/>
        <v>5.4263565891472867E-2</v>
      </c>
      <c r="AP12" s="69">
        <v>35</v>
      </c>
      <c r="AQ12" s="47">
        <f>AP12/AP19</f>
        <v>0.25</v>
      </c>
      <c r="AR12" s="52">
        <v>26</v>
      </c>
      <c r="AS12" s="47">
        <f>AR12/AR19</f>
        <v>0.20155038759689922</v>
      </c>
      <c r="AT12" s="52">
        <v>8</v>
      </c>
      <c r="AU12" s="47">
        <f>AT12/AT19</f>
        <v>5.9259259259259262E-2</v>
      </c>
      <c r="AV12" s="52">
        <v>6</v>
      </c>
      <c r="AW12" s="19">
        <f>AV12/AV19</f>
        <v>4.3165467625899283E-2</v>
      </c>
      <c r="AX12" s="32"/>
      <c r="AY12" s="6"/>
      <c r="AZ12" s="3">
        <v>2</v>
      </c>
      <c r="BA12" s="6">
        <f t="shared" ref="BA12" si="63">AZ12/AZ$19</f>
        <v>2.7027027027027029E-2</v>
      </c>
      <c r="BB12" s="3">
        <v>2</v>
      </c>
      <c r="BC12" s="6">
        <f t="shared" ref="BC12" si="64">BB12/BB$19</f>
        <v>2.7777777777777776E-2</v>
      </c>
      <c r="BD12" s="3">
        <v>2</v>
      </c>
      <c r="BE12" s="6">
        <f t="shared" ref="BE12" si="65">BD12/BD$19</f>
        <v>2.7027027027027029E-2</v>
      </c>
      <c r="BF12" s="3">
        <v>2</v>
      </c>
      <c r="BG12" s="6">
        <f t="shared" ref="BG12" si="66">BF12/BF$19</f>
        <v>2.7397260273972601E-2</v>
      </c>
      <c r="BH12" s="3">
        <v>1</v>
      </c>
      <c r="BI12" s="6">
        <f t="shared" si="6"/>
        <v>1.4084507042253521E-2</v>
      </c>
      <c r="BJ12" s="69">
        <v>1</v>
      </c>
      <c r="BK12" s="6">
        <f t="shared" si="7"/>
        <v>1.8181818181818181E-2</v>
      </c>
      <c r="BL12" s="69">
        <v>1</v>
      </c>
      <c r="BM12" s="6">
        <f t="shared" si="8"/>
        <v>1.9230769230769232E-2</v>
      </c>
      <c r="BN12" s="69">
        <v>1</v>
      </c>
      <c r="BO12" s="47">
        <f>BN12/BN19</f>
        <v>2.7027027027027029E-2</v>
      </c>
      <c r="BP12" s="52">
        <v>1</v>
      </c>
      <c r="BQ12" s="47">
        <f>BP12/BP19</f>
        <v>3.0303030303030304E-2</v>
      </c>
      <c r="BR12" s="52">
        <v>1</v>
      </c>
      <c r="BS12" s="47">
        <f>BR12/BR19</f>
        <v>3.3333333333333333E-2</v>
      </c>
      <c r="BT12" s="52"/>
      <c r="BU12" s="19"/>
      <c r="BV12" s="32">
        <f t="shared" si="9"/>
        <v>35</v>
      </c>
      <c r="BW12" s="6">
        <f t="shared" ref="BW12" si="67">BV12/BV$19</f>
        <v>0.17499999999999999</v>
      </c>
      <c r="BX12" s="3">
        <f t="shared" si="10"/>
        <v>33</v>
      </c>
      <c r="BY12" s="6">
        <f t="shared" ref="BY12" si="68">BX12/BX$19</f>
        <v>0.16417910447761194</v>
      </c>
      <c r="BZ12" s="3">
        <f t="shared" si="11"/>
        <v>34</v>
      </c>
      <c r="CA12" s="6">
        <f t="shared" ref="CA12" si="69">BZ12/BZ$19</f>
        <v>0.17085427135678391</v>
      </c>
      <c r="CB12" s="3">
        <f t="shared" si="12"/>
        <v>28</v>
      </c>
      <c r="CC12" s="6">
        <f t="shared" ref="CC12" si="70">CB12/CB$19</f>
        <v>0.15300546448087432</v>
      </c>
      <c r="CD12" s="3">
        <f t="shared" si="13"/>
        <v>31</v>
      </c>
      <c r="CE12" s="6">
        <f t="shared" ref="CE12" si="71">CD12/CD$19</f>
        <v>0.15897435897435896</v>
      </c>
      <c r="CF12" s="3">
        <f t="shared" si="14"/>
        <v>33</v>
      </c>
      <c r="CG12" s="6">
        <f t="shared" si="15"/>
        <v>0.15492957746478872</v>
      </c>
      <c r="CH12" s="69">
        <v>7</v>
      </c>
      <c r="CI12" s="6">
        <f t="shared" si="16"/>
        <v>3.3175355450236969E-2</v>
      </c>
      <c r="CJ12" s="69">
        <v>9</v>
      </c>
      <c r="CK12" s="6">
        <f t="shared" si="17"/>
        <v>4.712041884816754E-2</v>
      </c>
      <c r="CL12" s="69">
        <v>36</v>
      </c>
      <c r="CM12" s="47">
        <f>CL12/CL19</f>
        <v>0.19148936170212766</v>
      </c>
      <c r="CN12" s="52">
        <v>28</v>
      </c>
      <c r="CO12" s="47">
        <f>CN12/CN19</f>
        <v>0.16</v>
      </c>
      <c r="CP12" s="52">
        <v>10</v>
      </c>
      <c r="CQ12" s="47">
        <f>CP12/CP19</f>
        <v>5.5865921787709494E-2</v>
      </c>
      <c r="CR12" s="52">
        <v>7</v>
      </c>
      <c r="CS12" s="19">
        <f>CR12/CR19</f>
        <v>3.6649214659685861E-2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72">F13/F$19</f>
        <v>0</v>
      </c>
      <c r="H13" s="9"/>
      <c r="I13" s="6">
        <f t="shared" ref="I13" si="73">H13/H$19</f>
        <v>0</v>
      </c>
      <c r="J13" s="9"/>
      <c r="K13" s="6">
        <f t="shared" ref="K13" si="74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5">AB13/AB$19</f>
        <v>0</v>
      </c>
      <c r="AD13" s="3"/>
      <c r="AE13" s="6">
        <f t="shared" ref="AE13" si="76">AD13/AD$19</f>
        <v>0</v>
      </c>
      <c r="AF13" s="3"/>
      <c r="AG13" s="6">
        <f t="shared" ref="AG13" si="77">AF13/AF$19</f>
        <v>0</v>
      </c>
      <c r="AH13" s="3"/>
      <c r="AI13" s="6">
        <f t="shared" ref="AI13" si="78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9">AZ13/AZ$19</f>
        <v>0</v>
      </c>
      <c r="BB13" s="3"/>
      <c r="BC13" s="6">
        <f t="shared" ref="BC13" si="80">BB13/BB$19</f>
        <v>0</v>
      </c>
      <c r="BD13" s="3"/>
      <c r="BE13" s="6">
        <f t="shared" ref="BE13" si="81">BD13/BD$19</f>
        <v>0</v>
      </c>
      <c r="BF13" s="3"/>
      <c r="BG13" s="6">
        <f t="shared" ref="BG13" si="82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83">BX13/BX$19</f>
        <v>0</v>
      </c>
      <c r="BZ13" s="3">
        <f t="shared" si="11"/>
        <v>0</v>
      </c>
      <c r="CA13" s="6">
        <f t="shared" ref="CA13" si="84">BZ13/BZ$19</f>
        <v>0</v>
      </c>
      <c r="CB13" s="3">
        <f t="shared" si="12"/>
        <v>0</v>
      </c>
      <c r="CC13" s="6">
        <f t="shared" ref="CC13" si="85">CB13/CB$19</f>
        <v>0</v>
      </c>
      <c r="CD13" s="3">
        <f t="shared" si="13"/>
        <v>0</v>
      </c>
      <c r="CE13" s="6">
        <f t="shared" ref="CE13" si="86">CD13/CD$19</f>
        <v>0</v>
      </c>
      <c r="CF13" s="3">
        <f t="shared" si="14"/>
        <v>0</v>
      </c>
      <c r="CG13" s="6">
        <f t="shared" si="15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8"/>
        <v>0</v>
      </c>
      <c r="F14" s="9"/>
      <c r="G14" s="6">
        <f t="shared" ref="G14" si="87">F14/F$19</f>
        <v>0</v>
      </c>
      <c r="H14" s="9"/>
      <c r="I14" s="6">
        <f t="shared" ref="I14" si="88">H14/H$19</f>
        <v>0</v>
      </c>
      <c r="J14" s="9"/>
      <c r="K14" s="6">
        <f t="shared" ref="K14" si="89">J14/J$19</f>
        <v>0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>
        <v>5</v>
      </c>
      <c r="AA14" s="6">
        <f t="shared" ref="AA14" si="90">Z14/Z$19</f>
        <v>4.2016806722689079E-2</v>
      </c>
      <c r="AB14" s="3">
        <v>2</v>
      </c>
      <c r="AC14" s="6">
        <f t="shared" ref="AC14" si="91">AB14/AB$19</f>
        <v>1.680672268907563E-2</v>
      </c>
      <c r="AD14" s="3">
        <v>2</v>
      </c>
      <c r="AE14" s="6">
        <f t="shared" ref="AE14" si="92">AD14/AD$19</f>
        <v>1.680672268907563E-2</v>
      </c>
      <c r="AF14" s="3">
        <v>5</v>
      </c>
      <c r="AG14" s="6">
        <f t="shared" ref="AG14" si="93">AF14/AF$19</f>
        <v>4.9019607843137254E-2</v>
      </c>
      <c r="AH14" s="3">
        <v>9</v>
      </c>
      <c r="AI14" s="6">
        <f t="shared" ref="AI14" si="94">AH14/AH$19</f>
        <v>7.8260869565217397E-2</v>
      </c>
      <c r="AJ14" s="3">
        <v>12</v>
      </c>
      <c r="AK14" s="6">
        <f t="shared" si="3"/>
        <v>8.8888888888888892E-2</v>
      </c>
      <c r="AL14" s="69">
        <v>4</v>
      </c>
      <c r="AM14" s="6">
        <f t="shared" si="4"/>
        <v>2.6845637583892617E-2</v>
      </c>
      <c r="AN14" s="69">
        <v>4</v>
      </c>
      <c r="AO14" s="6">
        <f t="shared" si="5"/>
        <v>3.1007751937984496E-2</v>
      </c>
      <c r="AP14" s="69">
        <v>6</v>
      </c>
      <c r="AQ14" s="47">
        <f>AP14/AP19</f>
        <v>4.2857142857142858E-2</v>
      </c>
      <c r="AR14" s="52">
        <v>8</v>
      </c>
      <c r="AS14" s="47">
        <f>AR14/AR19</f>
        <v>6.2015503875968991E-2</v>
      </c>
      <c r="AT14" s="52">
        <v>6</v>
      </c>
      <c r="AU14" s="47">
        <f>AT14/AT19</f>
        <v>4.4444444444444446E-2</v>
      </c>
      <c r="AV14" s="52">
        <v>7</v>
      </c>
      <c r="AW14" s="19">
        <f>AV14/AV19</f>
        <v>5.0359712230215826E-2</v>
      </c>
      <c r="AX14" s="32">
        <v>1</v>
      </c>
      <c r="AY14" s="6">
        <f t="shared" ref="AY14" si="95">AX14/AX$19</f>
        <v>1.3513513513513514E-2</v>
      </c>
      <c r="AZ14" s="3">
        <v>3</v>
      </c>
      <c r="BA14" s="6">
        <f t="shared" ref="BA14" si="96">AZ14/AZ$19</f>
        <v>4.0540540540540543E-2</v>
      </c>
      <c r="BB14" s="3">
        <v>3</v>
      </c>
      <c r="BC14" s="6">
        <f t="shared" ref="BC14" si="97">BB14/BB$19</f>
        <v>4.1666666666666664E-2</v>
      </c>
      <c r="BD14" s="3">
        <v>3</v>
      </c>
      <c r="BE14" s="6">
        <f t="shared" ref="BE14" si="98">BD14/BD$19</f>
        <v>4.0540540540540543E-2</v>
      </c>
      <c r="BF14" s="3">
        <v>1</v>
      </c>
      <c r="BG14" s="6">
        <f t="shared" ref="BG14" si="99">BF14/BF$19</f>
        <v>1.3698630136986301E-2</v>
      </c>
      <c r="BH14" s="3">
        <v>3</v>
      </c>
      <c r="BI14" s="6">
        <f t="shared" si="6"/>
        <v>4.2253521126760563E-2</v>
      </c>
      <c r="BJ14" s="69"/>
      <c r="BK14" s="6"/>
      <c r="BL14" s="69"/>
      <c r="BM14" s="6"/>
      <c r="BN14" s="69"/>
      <c r="BO14" s="47"/>
      <c r="BP14" s="52"/>
      <c r="BQ14" s="47"/>
      <c r="BR14" s="52"/>
      <c r="BS14" s="47"/>
      <c r="BT14" s="52"/>
      <c r="BU14" s="19"/>
      <c r="BV14" s="32">
        <f t="shared" si="9"/>
        <v>6</v>
      </c>
      <c r="BW14" s="6">
        <f t="shared" ref="BW14" si="100">BV14/BV$19</f>
        <v>0.03</v>
      </c>
      <c r="BX14" s="3">
        <f t="shared" si="10"/>
        <v>5</v>
      </c>
      <c r="BY14" s="6">
        <f t="shared" ref="BY14" si="101">BX14/BX$19</f>
        <v>2.4875621890547265E-2</v>
      </c>
      <c r="BZ14" s="3">
        <f t="shared" si="11"/>
        <v>5</v>
      </c>
      <c r="CA14" s="6">
        <f t="shared" ref="CA14" si="102">BZ14/BZ$19</f>
        <v>2.5125628140703519E-2</v>
      </c>
      <c r="CB14" s="3">
        <f t="shared" si="12"/>
        <v>8</v>
      </c>
      <c r="CC14" s="6">
        <f t="shared" ref="CC14" si="103">CB14/CB$19</f>
        <v>4.3715846994535519E-2</v>
      </c>
      <c r="CD14" s="3">
        <f t="shared" si="13"/>
        <v>10</v>
      </c>
      <c r="CE14" s="6">
        <f t="shared" ref="CE14" si="104">CD14/CD$19</f>
        <v>5.128205128205128E-2</v>
      </c>
      <c r="CF14" s="3">
        <f t="shared" si="14"/>
        <v>15</v>
      </c>
      <c r="CG14" s="6">
        <f t="shared" si="15"/>
        <v>7.0422535211267609E-2</v>
      </c>
      <c r="CH14" s="69">
        <v>4</v>
      </c>
      <c r="CI14" s="6">
        <f t="shared" si="16"/>
        <v>1.8957345971563982E-2</v>
      </c>
      <c r="CJ14" s="69">
        <v>4</v>
      </c>
      <c r="CK14" s="6">
        <f t="shared" si="17"/>
        <v>2.0942408376963352E-2</v>
      </c>
      <c r="CL14" s="69">
        <v>6</v>
      </c>
      <c r="CM14" s="47">
        <f>CL14/CL19</f>
        <v>3.1914893617021274E-2</v>
      </c>
      <c r="CN14" s="52">
        <v>8</v>
      </c>
      <c r="CO14" s="47">
        <f>CN14/CN19</f>
        <v>4.5714285714285714E-2</v>
      </c>
      <c r="CP14" s="52">
        <v>6</v>
      </c>
      <c r="CQ14" s="47">
        <f>CP14/CP19</f>
        <v>3.3519553072625698E-2</v>
      </c>
      <c r="CR14" s="52">
        <v>7</v>
      </c>
      <c r="CS14" s="19">
        <f>CR14/CR19</f>
        <v>3.6649214659685861E-2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8"/>
        <v>0</v>
      </c>
      <c r="F15" s="9"/>
      <c r="G15" s="6">
        <f t="shared" ref="G15" si="105">F15/F$19</f>
        <v>0</v>
      </c>
      <c r="H15" s="9"/>
      <c r="I15" s="6">
        <f t="shared" ref="I15" si="106">H15/H$19</f>
        <v>0</v>
      </c>
      <c r="J15" s="9"/>
      <c r="K15" s="6">
        <f t="shared" ref="K15" si="107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/>
      <c r="Y15" s="19"/>
      <c r="Z15" s="32">
        <v>2</v>
      </c>
      <c r="AA15" s="6">
        <f t="shared" ref="AA15" si="108">Z15/Z$19</f>
        <v>1.680672268907563E-2</v>
      </c>
      <c r="AB15" s="3">
        <v>3</v>
      </c>
      <c r="AC15" s="6">
        <f t="shared" ref="AC15" si="109">AB15/AB$19</f>
        <v>2.5210084033613446E-2</v>
      </c>
      <c r="AD15" s="3">
        <v>2</v>
      </c>
      <c r="AE15" s="6">
        <f t="shared" ref="AE15" si="110">AD15/AD$19</f>
        <v>1.680672268907563E-2</v>
      </c>
      <c r="AF15" s="3">
        <v>1</v>
      </c>
      <c r="AG15" s="6">
        <f t="shared" ref="AG15" si="111">AF15/AF$19</f>
        <v>9.8039215686274508E-3</v>
      </c>
      <c r="AH15" s="3">
        <v>1</v>
      </c>
      <c r="AI15" s="6">
        <f t="shared" ref="AI15" si="112">AH15/AH$19</f>
        <v>8.6956521739130436E-3</v>
      </c>
      <c r="AJ15" s="3">
        <v>2</v>
      </c>
      <c r="AK15" s="6">
        <f t="shared" si="3"/>
        <v>1.4814814814814815E-2</v>
      </c>
      <c r="AL15" s="69">
        <v>4</v>
      </c>
      <c r="AM15" s="6">
        <f t="shared" si="4"/>
        <v>2.6845637583892617E-2</v>
      </c>
      <c r="AN15" s="69">
        <v>5</v>
      </c>
      <c r="AO15" s="6">
        <f t="shared" si="5"/>
        <v>3.875968992248062E-2</v>
      </c>
      <c r="AP15" s="69">
        <v>6</v>
      </c>
      <c r="AQ15" s="47">
        <f>AP15/AP19</f>
        <v>4.2857142857142858E-2</v>
      </c>
      <c r="AR15" s="52">
        <v>4</v>
      </c>
      <c r="AS15" s="47">
        <f>AR15/AR19</f>
        <v>3.1007751937984496E-2</v>
      </c>
      <c r="AT15" s="52">
        <v>5</v>
      </c>
      <c r="AU15" s="47">
        <f>AT15/AT19</f>
        <v>3.7037037037037035E-2</v>
      </c>
      <c r="AV15" s="52">
        <v>7</v>
      </c>
      <c r="AW15" s="19">
        <f>AV15/AV19</f>
        <v>5.0359712230215826E-2</v>
      </c>
      <c r="AX15" s="32">
        <v>1</v>
      </c>
      <c r="AY15" s="6">
        <f t="shared" ref="AY15" si="113">AX15/AX$19</f>
        <v>1.3513513513513514E-2</v>
      </c>
      <c r="AZ15" s="3">
        <v>1</v>
      </c>
      <c r="BA15" s="6">
        <f t="shared" ref="BA15" si="114">AZ15/AZ$19</f>
        <v>1.3513513513513514E-2</v>
      </c>
      <c r="BB15" s="3">
        <v>1</v>
      </c>
      <c r="BC15" s="6">
        <f t="shared" ref="BC15" si="115">BB15/BB$19</f>
        <v>1.3888888888888888E-2</v>
      </c>
      <c r="BD15" s="3">
        <v>1</v>
      </c>
      <c r="BE15" s="6">
        <f t="shared" ref="BE15" si="116">BD15/BD$19</f>
        <v>1.3513513513513514E-2</v>
      </c>
      <c r="BF15" s="3">
        <v>1</v>
      </c>
      <c r="BG15" s="6">
        <f t="shared" ref="BG15" si="117">BF15/BF$19</f>
        <v>1.3698630136986301E-2</v>
      </c>
      <c r="BH15" s="3">
        <v>2</v>
      </c>
      <c r="BI15" s="6">
        <f t="shared" si="6"/>
        <v>2.8169014084507043E-2</v>
      </c>
      <c r="BJ15" s="69">
        <v>2</v>
      </c>
      <c r="BK15" s="6">
        <f t="shared" si="7"/>
        <v>3.6363636363636362E-2</v>
      </c>
      <c r="BL15" s="69">
        <v>2</v>
      </c>
      <c r="BM15" s="6">
        <f t="shared" si="8"/>
        <v>3.8461538461538464E-2</v>
      </c>
      <c r="BN15" s="69">
        <v>1</v>
      </c>
      <c r="BO15" s="47">
        <f>BN15/BN19</f>
        <v>2.7027027027027029E-2</v>
      </c>
      <c r="BP15" s="52">
        <v>1</v>
      </c>
      <c r="BQ15" s="47">
        <f>BP15/BP19</f>
        <v>3.0303030303030304E-2</v>
      </c>
      <c r="BR15" s="52">
        <v>1</v>
      </c>
      <c r="BS15" s="47">
        <f>BR15/BR19</f>
        <v>3.3333333333333333E-2</v>
      </c>
      <c r="BT15" s="52">
        <v>2</v>
      </c>
      <c r="BU15" s="19">
        <f>BT15/BT19</f>
        <v>6.25E-2</v>
      </c>
      <c r="BV15" s="32">
        <f t="shared" si="9"/>
        <v>3</v>
      </c>
      <c r="BW15" s="6">
        <f t="shared" ref="BW15" si="118">BV15/BV$19</f>
        <v>1.4999999999999999E-2</v>
      </c>
      <c r="BX15" s="3">
        <f t="shared" si="10"/>
        <v>4</v>
      </c>
      <c r="BY15" s="6">
        <f t="shared" ref="BY15" si="119">BX15/BX$19</f>
        <v>1.9900497512437811E-2</v>
      </c>
      <c r="BZ15" s="3">
        <f t="shared" si="11"/>
        <v>3</v>
      </c>
      <c r="CA15" s="6">
        <f t="shared" ref="CA15" si="120">BZ15/BZ$19</f>
        <v>1.507537688442211E-2</v>
      </c>
      <c r="CB15" s="3">
        <f t="shared" si="12"/>
        <v>2</v>
      </c>
      <c r="CC15" s="6">
        <f t="shared" ref="CC15" si="121">CB15/CB$19</f>
        <v>1.092896174863388E-2</v>
      </c>
      <c r="CD15" s="3">
        <f t="shared" si="13"/>
        <v>2</v>
      </c>
      <c r="CE15" s="6">
        <f t="shared" ref="CE15" si="122">CD15/CD$19</f>
        <v>1.0256410256410256E-2</v>
      </c>
      <c r="CF15" s="3">
        <f t="shared" si="14"/>
        <v>4</v>
      </c>
      <c r="CG15" s="6">
        <f t="shared" si="15"/>
        <v>1.8779342723004695E-2</v>
      </c>
      <c r="CH15" s="69">
        <v>6</v>
      </c>
      <c r="CI15" s="6">
        <f t="shared" si="16"/>
        <v>2.843601895734597E-2</v>
      </c>
      <c r="CJ15" s="69">
        <v>7</v>
      </c>
      <c r="CK15" s="6">
        <f t="shared" si="17"/>
        <v>3.6649214659685861E-2</v>
      </c>
      <c r="CL15" s="69">
        <v>7</v>
      </c>
      <c r="CM15" s="47">
        <f>CL15/CL19</f>
        <v>3.7234042553191488E-2</v>
      </c>
      <c r="CN15" s="52">
        <v>5</v>
      </c>
      <c r="CO15" s="47">
        <f>CN15/CN19</f>
        <v>2.8571428571428571E-2</v>
      </c>
      <c r="CP15" s="52">
        <v>6</v>
      </c>
      <c r="CQ15" s="47">
        <f>CP15/CP19</f>
        <v>3.3519553072625698E-2</v>
      </c>
      <c r="CR15" s="52">
        <v>9</v>
      </c>
      <c r="CS15" s="19">
        <f>CR15/CR19</f>
        <v>4.712041884816754E-2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8"/>
        <v>0</v>
      </c>
      <c r="F16" s="9"/>
      <c r="G16" s="6">
        <f t="shared" ref="G16" si="123">F16/F$19</f>
        <v>0</v>
      </c>
      <c r="H16" s="9"/>
      <c r="I16" s="6">
        <f t="shared" ref="I16" si="124">H16/H$19</f>
        <v>0</v>
      </c>
      <c r="J16" s="9"/>
      <c r="K16" s="6">
        <f t="shared" ref="K16" si="125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26">AB16/AB$19</f>
        <v>0</v>
      </c>
      <c r="AD16" s="3"/>
      <c r="AE16" s="6">
        <f t="shared" ref="AE16" si="127">AD16/AD$19</f>
        <v>0</v>
      </c>
      <c r="AF16" s="3"/>
      <c r="AG16" s="6">
        <f t="shared" ref="AG16" si="128">AF16/AF$19</f>
        <v>0</v>
      </c>
      <c r="AH16" s="3"/>
      <c r="AI16" s="6">
        <f t="shared" ref="AI16" si="129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30">AZ16/AZ$19</f>
        <v>0</v>
      </c>
      <c r="BB16" s="3"/>
      <c r="BC16" s="6">
        <f t="shared" ref="BC16" si="131">BB16/BB$19</f>
        <v>0</v>
      </c>
      <c r="BD16" s="3"/>
      <c r="BE16" s="6">
        <f t="shared" ref="BE16" si="132">BD16/BD$19</f>
        <v>0</v>
      </c>
      <c r="BF16" s="3"/>
      <c r="BG16" s="6">
        <f t="shared" ref="BG16" si="133">BF16/BF$19</f>
        <v>0</v>
      </c>
      <c r="BH16" s="3"/>
      <c r="BI16" s="6">
        <f t="shared" si="6"/>
        <v>0</v>
      </c>
      <c r="BJ16" s="69"/>
      <c r="BK16" s="6"/>
      <c r="BL16" s="69">
        <v>47</v>
      </c>
      <c r="BM16" s="6">
        <f t="shared" si="8"/>
        <v>0.90384615384615385</v>
      </c>
      <c r="BN16" s="69"/>
      <c r="BO16" s="47"/>
      <c r="BP16" s="52"/>
      <c r="BQ16" s="47"/>
      <c r="BR16" s="52"/>
      <c r="BS16" s="47"/>
      <c r="BT16" s="52"/>
      <c r="BU16" s="19"/>
      <c r="BV16" s="32"/>
      <c r="BW16" s="6"/>
      <c r="BX16" s="3">
        <f t="shared" si="10"/>
        <v>0</v>
      </c>
      <c r="BY16" s="6">
        <f t="shared" ref="BY16" si="134">BX16/BX$19</f>
        <v>0</v>
      </c>
      <c r="BZ16" s="3">
        <f t="shared" si="11"/>
        <v>0</v>
      </c>
      <c r="CA16" s="6">
        <f t="shared" ref="CA16" si="135">BZ16/BZ$19</f>
        <v>0</v>
      </c>
      <c r="CB16" s="3">
        <f t="shared" si="12"/>
        <v>0</v>
      </c>
      <c r="CC16" s="6">
        <f t="shared" ref="CC16" si="136">CB16/CB$19</f>
        <v>0</v>
      </c>
      <c r="CD16" s="3">
        <f t="shared" si="13"/>
        <v>0</v>
      </c>
      <c r="CE16" s="6">
        <f t="shared" ref="CE16" si="137">CD16/CD$19</f>
        <v>0</v>
      </c>
      <c r="CF16" s="3">
        <f t="shared" si="14"/>
        <v>0</v>
      </c>
      <c r="CG16" s="6">
        <f t="shared" si="15"/>
        <v>0</v>
      </c>
      <c r="CH16" s="69"/>
      <c r="CI16" s="6"/>
      <c r="CJ16" s="69"/>
      <c r="CK16" s="6"/>
      <c r="CL16" s="69"/>
      <c r="CM16" s="47"/>
      <c r="CN16" s="52"/>
      <c r="CO16" s="47"/>
      <c r="CP16" s="52"/>
      <c r="CQ16" s="47"/>
      <c r="CR16" s="52"/>
      <c r="CS16" s="19"/>
    </row>
    <row r="17" spans="1:97" ht="47.25" customHeight="1" x14ac:dyDescent="0.25">
      <c r="A17" s="28" t="s">
        <v>6</v>
      </c>
      <c r="B17" s="35">
        <v>7</v>
      </c>
      <c r="C17" s="6">
        <f t="shared" si="18"/>
        <v>1</v>
      </c>
      <c r="D17" s="9">
        <v>7</v>
      </c>
      <c r="E17" s="6">
        <f t="shared" si="18"/>
        <v>0.875</v>
      </c>
      <c r="F17" s="9">
        <v>7</v>
      </c>
      <c r="G17" s="6">
        <f t="shared" ref="G17" si="138">F17/F$19</f>
        <v>0.875</v>
      </c>
      <c r="H17" s="9">
        <v>5</v>
      </c>
      <c r="I17" s="6">
        <f t="shared" ref="I17" si="139">H17/H$19</f>
        <v>0.7142857142857143</v>
      </c>
      <c r="J17" s="9">
        <v>5</v>
      </c>
      <c r="K17" s="6">
        <f t="shared" ref="K17" si="140">J17/J$19</f>
        <v>0.7142857142857143</v>
      </c>
      <c r="L17" s="9">
        <v>5</v>
      </c>
      <c r="M17" s="6">
        <f t="shared" si="0"/>
        <v>0.7142857142857143</v>
      </c>
      <c r="N17" s="69">
        <v>5</v>
      </c>
      <c r="O17" s="6">
        <f t="shared" si="1"/>
        <v>0.7142857142857143</v>
      </c>
      <c r="P17" s="69">
        <v>8</v>
      </c>
      <c r="Q17" s="6">
        <f t="shared" si="2"/>
        <v>0.8</v>
      </c>
      <c r="R17" s="69">
        <v>10</v>
      </c>
      <c r="S17" s="47">
        <f>R17/R19</f>
        <v>0.90909090909090906</v>
      </c>
      <c r="T17" s="52">
        <v>10</v>
      </c>
      <c r="U17" s="47">
        <f>T17/T19</f>
        <v>0.76923076923076927</v>
      </c>
      <c r="V17" s="52">
        <v>11</v>
      </c>
      <c r="W17" s="47">
        <f>V17/V19</f>
        <v>0.7857142857142857</v>
      </c>
      <c r="X17" s="52">
        <v>16</v>
      </c>
      <c r="Y17" s="19">
        <f>X17/X19</f>
        <v>0.8</v>
      </c>
      <c r="Z17" s="32">
        <v>76</v>
      </c>
      <c r="AA17" s="6">
        <f t="shared" ref="AA17" si="141">Z17/Z$19</f>
        <v>0.6386554621848739</v>
      </c>
      <c r="AB17" s="3">
        <v>81</v>
      </c>
      <c r="AC17" s="6">
        <f t="shared" ref="AC17" si="142">AB17/AB$19</f>
        <v>0.68067226890756305</v>
      </c>
      <c r="AD17" s="3">
        <v>81</v>
      </c>
      <c r="AE17" s="6">
        <f t="shared" ref="AE17" si="143">AD17/AD$19</f>
        <v>0.68067226890756305</v>
      </c>
      <c r="AF17" s="3">
        <v>68</v>
      </c>
      <c r="AG17" s="6">
        <f t="shared" ref="AG17" si="144">AF17/AF$19</f>
        <v>0.66666666666666663</v>
      </c>
      <c r="AH17" s="3">
        <v>73</v>
      </c>
      <c r="AI17" s="6">
        <f t="shared" ref="AI17" si="145">AH17/AH$19</f>
        <v>0.63478260869565217</v>
      </c>
      <c r="AJ17" s="3">
        <v>84</v>
      </c>
      <c r="AK17" s="6">
        <f t="shared" si="3"/>
        <v>0.62222222222222223</v>
      </c>
      <c r="AL17" s="69">
        <v>91</v>
      </c>
      <c r="AM17" s="6">
        <f t="shared" si="4"/>
        <v>0.61073825503355705</v>
      </c>
      <c r="AN17" s="69">
        <v>78</v>
      </c>
      <c r="AO17" s="6">
        <f t="shared" si="5"/>
        <v>0.60465116279069764</v>
      </c>
      <c r="AP17" s="69">
        <v>87</v>
      </c>
      <c r="AQ17" s="47">
        <f>AP17/AP19</f>
        <v>0.62142857142857144</v>
      </c>
      <c r="AR17" s="52">
        <v>85</v>
      </c>
      <c r="AS17" s="47">
        <f>AR17/AR19</f>
        <v>0.65891472868217049</v>
      </c>
      <c r="AT17" s="52">
        <v>94</v>
      </c>
      <c r="AU17" s="47">
        <f>AT17/AT19</f>
        <v>0.6962962962962963</v>
      </c>
      <c r="AV17" s="52">
        <v>89</v>
      </c>
      <c r="AW17" s="19">
        <f>AV17/AV19</f>
        <v>0.64028776978417268</v>
      </c>
      <c r="AX17" s="32">
        <v>70</v>
      </c>
      <c r="AY17" s="6">
        <f t="shared" ref="AY17" si="146">AX17/AX$19</f>
        <v>0.94594594594594594</v>
      </c>
      <c r="AZ17" s="3">
        <v>66</v>
      </c>
      <c r="BA17" s="6">
        <f t="shared" ref="BA17" si="147">AZ17/AZ$19</f>
        <v>0.89189189189189189</v>
      </c>
      <c r="BB17" s="3">
        <v>65</v>
      </c>
      <c r="BC17" s="6">
        <f t="shared" ref="BC17" si="148">BB17/BB$19</f>
        <v>0.90277777777777779</v>
      </c>
      <c r="BD17" s="3">
        <v>65</v>
      </c>
      <c r="BE17" s="6">
        <f t="shared" ref="BE17" si="149">BD17/BD$19</f>
        <v>0.8783783783783784</v>
      </c>
      <c r="BF17" s="3">
        <v>66</v>
      </c>
      <c r="BG17" s="6">
        <f t="shared" ref="BG17" si="150">BF17/BF$19</f>
        <v>0.90410958904109584</v>
      </c>
      <c r="BH17" s="3">
        <v>63</v>
      </c>
      <c r="BI17" s="6">
        <f t="shared" si="6"/>
        <v>0.88732394366197187</v>
      </c>
      <c r="BJ17" s="69">
        <v>50</v>
      </c>
      <c r="BK17" s="6">
        <f t="shared" si="7"/>
        <v>0.90909090909090906</v>
      </c>
      <c r="BL17" s="69"/>
      <c r="BM17" s="6"/>
      <c r="BN17" s="69">
        <v>34</v>
      </c>
      <c r="BO17" s="47">
        <f>BN17/BN19</f>
        <v>0.91891891891891897</v>
      </c>
      <c r="BP17" s="52">
        <v>30</v>
      </c>
      <c r="BQ17" s="47">
        <f>BP17/BP19</f>
        <v>0.90909090909090906</v>
      </c>
      <c r="BR17" s="52">
        <v>27</v>
      </c>
      <c r="BS17" s="47">
        <f>BR17/BR19</f>
        <v>0.9</v>
      </c>
      <c r="BT17" s="52">
        <v>29</v>
      </c>
      <c r="BU17" s="19">
        <f>BT17/BT19</f>
        <v>0.90625</v>
      </c>
      <c r="BV17" s="32">
        <f t="shared" si="9"/>
        <v>153</v>
      </c>
      <c r="BW17" s="6">
        <f t="shared" ref="BW17" si="151">BV17/BV$19</f>
        <v>0.76500000000000001</v>
      </c>
      <c r="BX17" s="3">
        <f t="shared" si="10"/>
        <v>154</v>
      </c>
      <c r="BY17" s="6">
        <f t="shared" ref="BY17" si="152">BX17/BX$19</f>
        <v>0.76616915422885568</v>
      </c>
      <c r="BZ17" s="3">
        <f t="shared" si="11"/>
        <v>153</v>
      </c>
      <c r="CA17" s="6">
        <f t="shared" ref="CA17" si="153">BZ17/BZ$19</f>
        <v>0.76884422110552764</v>
      </c>
      <c r="CB17" s="3">
        <f t="shared" si="12"/>
        <v>138</v>
      </c>
      <c r="CC17" s="6">
        <f t="shared" ref="CC17" si="154">CB17/CB$19</f>
        <v>0.75409836065573765</v>
      </c>
      <c r="CD17" s="3">
        <f t="shared" si="13"/>
        <v>144</v>
      </c>
      <c r="CE17" s="6">
        <f t="shared" ref="CE17" si="155">CD17/CD$19</f>
        <v>0.7384615384615385</v>
      </c>
      <c r="CF17" s="3">
        <f t="shared" si="14"/>
        <v>152</v>
      </c>
      <c r="CG17" s="6">
        <f t="shared" si="15"/>
        <v>0.71361502347417838</v>
      </c>
      <c r="CH17" s="69">
        <v>146</v>
      </c>
      <c r="CI17" s="6">
        <f t="shared" si="16"/>
        <v>0.69194312796208535</v>
      </c>
      <c r="CJ17" s="69">
        <v>133</v>
      </c>
      <c r="CK17" s="6">
        <f t="shared" si="17"/>
        <v>0.69633507853403143</v>
      </c>
      <c r="CL17" s="69">
        <v>131</v>
      </c>
      <c r="CM17" s="47">
        <f>CL17/CL19</f>
        <v>0.69680851063829785</v>
      </c>
      <c r="CN17" s="52">
        <v>125</v>
      </c>
      <c r="CO17" s="47">
        <f>CN17/CN19</f>
        <v>0.7142857142857143</v>
      </c>
      <c r="CP17" s="52">
        <v>132</v>
      </c>
      <c r="CQ17" s="47">
        <f>CP17/CP19</f>
        <v>0.73743016759776536</v>
      </c>
      <c r="CR17" s="52">
        <v>134</v>
      </c>
      <c r="CS17" s="19">
        <f>CR17/CR19</f>
        <v>0.70157068062827221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8"/>
        <v>0</v>
      </c>
      <c r="F18" s="10"/>
      <c r="G18" s="7">
        <f t="shared" ref="G18" si="156">F18/F$19</f>
        <v>0</v>
      </c>
      <c r="H18" s="10"/>
      <c r="I18" s="7">
        <f t="shared" ref="I18" si="157">H18/H$19</f>
        <v>0</v>
      </c>
      <c r="J18" s="10"/>
      <c r="K18" s="7">
        <f t="shared" ref="K18" si="158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/>
      <c r="AA18" s="7"/>
      <c r="AB18" s="4"/>
      <c r="AC18" s="7">
        <f t="shared" ref="AC18" si="159">AB18/AB$19</f>
        <v>0</v>
      </c>
      <c r="AD18" s="4"/>
      <c r="AE18" s="7">
        <f t="shared" ref="AE18" si="160">AD18/AD$19</f>
        <v>0</v>
      </c>
      <c r="AF18" s="4"/>
      <c r="AG18" s="7">
        <f t="shared" ref="AG18" si="161">AF18/AF$19</f>
        <v>0</v>
      </c>
      <c r="AH18" s="4"/>
      <c r="AI18" s="7">
        <f t="shared" ref="AI18" si="162">AH18/AH$19</f>
        <v>0</v>
      </c>
      <c r="AJ18" s="4"/>
      <c r="AK18" s="7">
        <f t="shared" si="3"/>
        <v>0</v>
      </c>
      <c r="AL18" s="68">
        <v>42</v>
      </c>
      <c r="AM18" s="7">
        <f t="shared" si="4"/>
        <v>0.28187919463087246</v>
      </c>
      <c r="AN18" s="68">
        <v>31</v>
      </c>
      <c r="AO18" s="7">
        <f t="shared" si="5"/>
        <v>0.24031007751937986</v>
      </c>
      <c r="AP18" s="68"/>
      <c r="AQ18" s="46"/>
      <c r="AR18" s="50"/>
      <c r="AS18" s="72"/>
      <c r="AT18" s="50">
        <v>17</v>
      </c>
      <c r="AU18" s="72">
        <f>AT18/AT19</f>
        <v>0.12592592592592591</v>
      </c>
      <c r="AV18" s="50">
        <v>22</v>
      </c>
      <c r="AW18" s="56">
        <f>AV18/AV19</f>
        <v>0.15827338129496402</v>
      </c>
      <c r="AX18" s="33"/>
      <c r="AY18" s="7"/>
      <c r="AZ18" s="4"/>
      <c r="BA18" s="7">
        <f t="shared" ref="BA18" si="163">AZ18/AZ$19</f>
        <v>0</v>
      </c>
      <c r="BB18" s="4"/>
      <c r="BC18" s="7">
        <f t="shared" ref="BC18" si="164">BB18/BB$19</f>
        <v>0</v>
      </c>
      <c r="BD18" s="4"/>
      <c r="BE18" s="7">
        <f t="shared" ref="BE18" si="165">BD18/BD$19</f>
        <v>0</v>
      </c>
      <c r="BF18" s="4"/>
      <c r="BG18" s="7">
        <f t="shared" ref="BG18" si="166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/>
      <c r="BW18" s="7"/>
      <c r="BX18" s="4">
        <f t="shared" si="10"/>
        <v>0</v>
      </c>
      <c r="BY18" s="7">
        <f t="shared" ref="BY18" si="167">BX18/BX$19</f>
        <v>0</v>
      </c>
      <c r="BZ18" s="4">
        <f t="shared" si="11"/>
        <v>0</v>
      </c>
      <c r="CA18" s="7">
        <f t="shared" ref="CA18" si="168">BZ18/BZ$19</f>
        <v>0</v>
      </c>
      <c r="CB18" s="4">
        <f t="shared" si="12"/>
        <v>0</v>
      </c>
      <c r="CC18" s="7">
        <f t="shared" ref="CC18" si="169">CB18/CB$19</f>
        <v>0</v>
      </c>
      <c r="CD18" s="4">
        <f t="shared" si="13"/>
        <v>0</v>
      </c>
      <c r="CE18" s="7">
        <f t="shared" ref="CE18" si="170">CD18/CD$19</f>
        <v>0</v>
      </c>
      <c r="CF18" s="4">
        <f t="shared" si="14"/>
        <v>0</v>
      </c>
      <c r="CG18" s="7">
        <f t="shared" si="15"/>
        <v>0</v>
      </c>
      <c r="CH18" s="68">
        <v>42</v>
      </c>
      <c r="CI18" s="7">
        <f t="shared" si="16"/>
        <v>0.1990521327014218</v>
      </c>
      <c r="CJ18" s="68">
        <v>31</v>
      </c>
      <c r="CK18" s="7">
        <f t="shared" si="17"/>
        <v>0.16230366492146597</v>
      </c>
      <c r="CL18" s="68"/>
      <c r="CM18" s="46"/>
      <c r="CN18" s="50"/>
      <c r="CO18" s="72"/>
      <c r="CP18" s="50">
        <v>17</v>
      </c>
      <c r="CQ18" s="72">
        <f>CP18/CP19</f>
        <v>9.4972067039106142E-2</v>
      </c>
      <c r="CR18" s="50">
        <v>22</v>
      </c>
      <c r="CS18" s="56">
        <f>CR18/CR19</f>
        <v>0.11518324607329843</v>
      </c>
    </row>
    <row r="19" spans="1:97" ht="47.25" customHeight="1" thickTop="1" thickBot="1" x14ac:dyDescent="0.3">
      <c r="A19" s="31" t="s">
        <v>8</v>
      </c>
      <c r="B19" s="42">
        <f>SUM(B11:B18)</f>
        <v>7</v>
      </c>
      <c r="C19" s="43"/>
      <c r="D19" s="43">
        <f t="shared" ref="D19:CD19" si="171">SUM(D11:D18)</f>
        <v>8</v>
      </c>
      <c r="E19" s="43"/>
      <c r="F19" s="43">
        <f t="shared" si="171"/>
        <v>8</v>
      </c>
      <c r="G19" s="43"/>
      <c r="H19" s="43">
        <f t="shared" si="171"/>
        <v>7</v>
      </c>
      <c r="I19" s="43"/>
      <c r="J19" s="43">
        <f t="shared" si="171"/>
        <v>7</v>
      </c>
      <c r="K19" s="43"/>
      <c r="L19" s="43">
        <f>SUM(L11:L18)</f>
        <v>7</v>
      </c>
      <c r="M19" s="63"/>
      <c r="N19" s="48">
        <f>SUM(N11:N18)</f>
        <v>7</v>
      </c>
      <c r="O19" s="48"/>
      <c r="P19" s="48">
        <f>SUM(P11:P18)</f>
        <v>10</v>
      </c>
      <c r="Q19" s="48"/>
      <c r="R19" s="66">
        <f>SUM(R11:R18)</f>
        <v>11</v>
      </c>
      <c r="S19" s="43"/>
      <c r="T19" s="54">
        <f>SUM(T11:T18)</f>
        <v>13</v>
      </c>
      <c r="U19" s="77"/>
      <c r="V19" s="54">
        <f>SUM(V11:V18)</f>
        <v>14</v>
      </c>
      <c r="W19" s="77"/>
      <c r="X19" s="54">
        <f>SUM(X11:X18)</f>
        <v>20</v>
      </c>
      <c r="Y19" s="65"/>
      <c r="Z19" s="42">
        <f t="shared" si="171"/>
        <v>119</v>
      </c>
      <c r="AA19" s="43"/>
      <c r="AB19" s="43">
        <f t="shared" si="171"/>
        <v>119</v>
      </c>
      <c r="AC19" s="43"/>
      <c r="AD19" s="43">
        <f t="shared" si="171"/>
        <v>119</v>
      </c>
      <c r="AE19" s="43"/>
      <c r="AF19" s="43">
        <f t="shared" si="171"/>
        <v>102</v>
      </c>
      <c r="AG19" s="43"/>
      <c r="AH19" s="43">
        <f t="shared" si="171"/>
        <v>115</v>
      </c>
      <c r="AI19" s="43"/>
      <c r="AJ19" s="43">
        <f>SUM(AJ11:AJ18)</f>
        <v>135</v>
      </c>
      <c r="AK19" s="63"/>
      <c r="AL19" s="48">
        <f>SUM(AL11:AL18)</f>
        <v>149</v>
      </c>
      <c r="AM19" s="48"/>
      <c r="AN19" s="48">
        <f>SUM(AN11:AN18)</f>
        <v>129</v>
      </c>
      <c r="AO19" s="48"/>
      <c r="AP19" s="66">
        <f>SUM(AP11:AP18)</f>
        <v>140</v>
      </c>
      <c r="AQ19" s="43"/>
      <c r="AR19" s="54">
        <f>SUM(AR11:AR18)</f>
        <v>129</v>
      </c>
      <c r="AS19" s="77"/>
      <c r="AT19" s="54">
        <f>SUM(AT11:AT18)</f>
        <v>135</v>
      </c>
      <c r="AU19" s="77"/>
      <c r="AV19" s="54">
        <f>SUM(AV11:AV18)</f>
        <v>139</v>
      </c>
      <c r="AW19" s="65"/>
      <c r="AX19" s="42">
        <f t="shared" si="171"/>
        <v>74</v>
      </c>
      <c r="AY19" s="43"/>
      <c r="AZ19" s="43">
        <f t="shared" si="171"/>
        <v>74</v>
      </c>
      <c r="BA19" s="43"/>
      <c r="BB19" s="43">
        <f t="shared" si="171"/>
        <v>72</v>
      </c>
      <c r="BC19" s="43"/>
      <c r="BD19" s="43">
        <f t="shared" si="171"/>
        <v>74</v>
      </c>
      <c r="BE19" s="43"/>
      <c r="BF19" s="43">
        <f t="shared" si="171"/>
        <v>73</v>
      </c>
      <c r="BG19" s="43"/>
      <c r="BH19" s="43">
        <f>SUM(BH11:BH18)</f>
        <v>71</v>
      </c>
      <c r="BI19" s="63"/>
      <c r="BJ19" s="48">
        <f>SUM(BJ11:BJ18)</f>
        <v>55</v>
      </c>
      <c r="BK19" s="48"/>
      <c r="BL19" s="48">
        <f>SUM(BL11:BL18)</f>
        <v>52</v>
      </c>
      <c r="BM19" s="48"/>
      <c r="BN19" s="66">
        <f>SUM(BN11:BN18)</f>
        <v>37</v>
      </c>
      <c r="BO19" s="43"/>
      <c r="BP19" s="54">
        <f>SUM(BP11:BP18)</f>
        <v>33</v>
      </c>
      <c r="BQ19" s="77"/>
      <c r="BR19" s="54">
        <f>SUM(BR11:BR18)</f>
        <v>30</v>
      </c>
      <c r="BS19" s="77"/>
      <c r="BT19" s="54">
        <f>SUM(BT11:BT18)</f>
        <v>32</v>
      </c>
      <c r="BU19" s="65"/>
      <c r="BV19" s="42">
        <f t="shared" si="171"/>
        <v>200</v>
      </c>
      <c r="BW19" s="43"/>
      <c r="BX19" s="43">
        <f t="shared" si="171"/>
        <v>201</v>
      </c>
      <c r="BY19" s="43"/>
      <c r="BZ19" s="43">
        <f t="shared" si="171"/>
        <v>199</v>
      </c>
      <c r="CA19" s="43"/>
      <c r="CB19" s="43">
        <f t="shared" si="171"/>
        <v>183</v>
      </c>
      <c r="CC19" s="43"/>
      <c r="CD19" s="43">
        <f t="shared" si="171"/>
        <v>195</v>
      </c>
      <c r="CE19" s="43"/>
      <c r="CF19" s="43">
        <f t="shared" ref="CF19" si="172">SUM(CF11:CF18)</f>
        <v>213</v>
      </c>
      <c r="CG19" s="63"/>
      <c r="CH19" s="48">
        <f>SUM(CH11:CH18)</f>
        <v>211</v>
      </c>
      <c r="CI19" s="48"/>
      <c r="CJ19" s="48">
        <f>SUM(CJ11:CJ18)</f>
        <v>191</v>
      </c>
      <c r="CK19" s="48"/>
      <c r="CL19" s="66">
        <f>SUM(CL11:CL18)</f>
        <v>188</v>
      </c>
      <c r="CM19" s="43"/>
      <c r="CN19" s="54">
        <f>SUM(CN11:CN18)</f>
        <v>175</v>
      </c>
      <c r="CO19" s="77"/>
      <c r="CP19" s="54">
        <f>SUM(CP11:CP18)</f>
        <v>179</v>
      </c>
      <c r="CQ19" s="77"/>
      <c r="CR19" s="54">
        <f>SUM(CR11:CR18)</f>
        <v>191</v>
      </c>
      <c r="CS19" s="65"/>
    </row>
  </sheetData>
  <mergeCells count="55"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P8:BQ8"/>
    <mergeCell ref="CN8:CO8"/>
    <mergeCell ref="V8:W8"/>
    <mergeCell ref="AT8:AU8"/>
    <mergeCell ref="BR8:BS8"/>
    <mergeCell ref="CP8:CQ8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D8:AE8"/>
    <mergeCell ref="AB8:AC8"/>
    <mergeCell ref="BT8:BU8"/>
    <mergeCell ref="BL8:BM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  <mergeCell ref="BZ8:CA8"/>
    <mergeCell ref="BV7:CS7"/>
    <mergeCell ref="CD8:CE8"/>
    <mergeCell ref="A6:CS6"/>
    <mergeCell ref="N8:O8"/>
    <mergeCell ref="P8:Q8"/>
    <mergeCell ref="AL8:AM8"/>
    <mergeCell ref="AN8:AO8"/>
    <mergeCell ref="BJ8:BK8"/>
    <mergeCell ref="T8:U8"/>
    <mergeCell ref="AR8:AS8"/>
  </mergeCells>
  <printOptions horizontalCentered="1"/>
  <pageMargins left="0.7" right="0.7" top="0.75" bottom="0.75" header="0.3" footer="0.3"/>
  <pageSetup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28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80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80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80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4</v>
      </c>
      <c r="C9" s="8">
        <f>B9/B$19</f>
        <v>0.66666666666666663</v>
      </c>
      <c r="D9" s="11">
        <v>4</v>
      </c>
      <c r="E9" s="8">
        <f>D9/D$19</f>
        <v>0.5</v>
      </c>
      <c r="F9" s="11">
        <v>5</v>
      </c>
      <c r="G9" s="8">
        <f>F9/F$19</f>
        <v>0.55555555555555558</v>
      </c>
      <c r="H9" s="11">
        <v>6</v>
      </c>
      <c r="I9" s="8">
        <f>H9/H$19</f>
        <v>0.6</v>
      </c>
      <c r="J9" s="11">
        <v>5</v>
      </c>
      <c r="K9" s="8">
        <f>J9/J$19</f>
        <v>0.55555555555555558</v>
      </c>
      <c r="L9" s="11">
        <v>5</v>
      </c>
      <c r="M9" s="8">
        <f t="shared" ref="M9:M18" si="0">L9/L$19</f>
        <v>0.55555555555555558</v>
      </c>
      <c r="N9" s="67">
        <v>5</v>
      </c>
      <c r="O9" s="8">
        <f t="shared" ref="O9:O17" si="1">N9/N$19</f>
        <v>0.45454545454545453</v>
      </c>
      <c r="P9" s="67">
        <v>5</v>
      </c>
      <c r="Q9" s="8">
        <f t="shared" ref="Q9:Q17" si="2">P9/P$19</f>
        <v>0.45454545454545453</v>
      </c>
      <c r="R9" s="67">
        <v>5</v>
      </c>
      <c r="S9" s="45">
        <f>R9/R19</f>
        <v>0.41666666666666669</v>
      </c>
      <c r="T9" s="49">
        <v>6</v>
      </c>
      <c r="U9" s="73">
        <f>T9/T19</f>
        <v>0.46153846153846156</v>
      </c>
      <c r="V9" s="49">
        <v>6</v>
      </c>
      <c r="W9" s="73">
        <f>V9/V19</f>
        <v>0.42857142857142855</v>
      </c>
      <c r="X9" s="49">
        <v>8</v>
      </c>
      <c r="Y9" s="55">
        <f>X9/X19</f>
        <v>0.53333333333333333</v>
      </c>
      <c r="Z9" s="34">
        <v>4</v>
      </c>
      <c r="AA9" s="8">
        <f>Z9/Z$19</f>
        <v>0.5</v>
      </c>
      <c r="AB9" s="5">
        <v>5</v>
      </c>
      <c r="AC9" s="8">
        <f>AB9/AB$19</f>
        <v>0.33333333333333331</v>
      </c>
      <c r="AD9" s="5">
        <v>6</v>
      </c>
      <c r="AE9" s="8">
        <f>AD9/AD$19</f>
        <v>0.33333333333333331</v>
      </c>
      <c r="AF9" s="5">
        <v>8</v>
      </c>
      <c r="AG9" s="8">
        <f>AF9/AF$19</f>
        <v>0.36363636363636365</v>
      </c>
      <c r="AH9" s="5">
        <v>7</v>
      </c>
      <c r="AI9" s="8">
        <f>AH9/AH$19</f>
        <v>0.31818181818181818</v>
      </c>
      <c r="AJ9" s="5">
        <v>6</v>
      </c>
      <c r="AK9" s="8">
        <f t="shared" ref="AK9:AK18" si="3">AJ9/AJ$19</f>
        <v>0.27272727272727271</v>
      </c>
      <c r="AL9" s="67">
        <v>9</v>
      </c>
      <c r="AM9" s="8">
        <f t="shared" ref="AM9:AM18" si="4">AL9/AL$19</f>
        <v>0.34615384615384615</v>
      </c>
      <c r="AN9" s="67">
        <v>10</v>
      </c>
      <c r="AO9" s="8">
        <f t="shared" ref="AO9:AO17" si="5">AN9/AN$19</f>
        <v>0.38461538461538464</v>
      </c>
      <c r="AP9" s="67">
        <v>8</v>
      </c>
      <c r="AQ9" s="45">
        <f>AP9/AP19</f>
        <v>0.2857142857142857</v>
      </c>
      <c r="AR9" s="49">
        <v>8</v>
      </c>
      <c r="AS9" s="73">
        <f>AR9/AR19</f>
        <v>0.2857142857142857</v>
      </c>
      <c r="AT9" s="49">
        <v>9</v>
      </c>
      <c r="AU9" s="73">
        <f>AT9/AT19</f>
        <v>0.3</v>
      </c>
      <c r="AV9" s="49">
        <v>9</v>
      </c>
      <c r="AW9" s="55">
        <f>AV9/AV19</f>
        <v>0.3</v>
      </c>
      <c r="AX9" s="34"/>
      <c r="AY9" s="8"/>
      <c r="AZ9" s="5">
        <v>1</v>
      </c>
      <c r="BA9" s="8">
        <f>AZ9/AZ$19</f>
        <v>0.1111111111111111</v>
      </c>
      <c r="BB9" s="5">
        <v>1</v>
      </c>
      <c r="BC9" s="8">
        <f>BB9/BB$19</f>
        <v>0.1</v>
      </c>
      <c r="BD9" s="5"/>
      <c r="BE9" s="8">
        <f>BD9/BD$19</f>
        <v>0</v>
      </c>
      <c r="BF9" s="5"/>
      <c r="BG9" s="8">
        <f>BF9/BF$19</f>
        <v>0</v>
      </c>
      <c r="BH9" s="5"/>
      <c r="BI9" s="8">
        <f t="shared" ref="BI9:BI18" si="6">BH9/BH$19</f>
        <v>0</v>
      </c>
      <c r="BJ9" s="67"/>
      <c r="BK9" s="8"/>
      <c r="BL9" s="67"/>
      <c r="BM9" s="8"/>
      <c r="BN9" s="67"/>
      <c r="BO9" s="45"/>
      <c r="BP9" s="49"/>
      <c r="BQ9" s="73"/>
      <c r="BR9" s="49"/>
      <c r="BS9" s="73"/>
      <c r="BT9" s="49"/>
      <c r="BU9" s="55"/>
      <c r="BV9" s="34">
        <f t="shared" ref="BV9:BV17" si="7">B9+Z9+AX9</f>
        <v>8</v>
      </c>
      <c r="BW9" s="8">
        <f>BV9/BV$19</f>
        <v>0.34782608695652173</v>
      </c>
      <c r="BX9" s="5">
        <f t="shared" ref="BX9:BX18" si="8">D9+AB9+AZ9</f>
        <v>10</v>
      </c>
      <c r="BY9" s="8">
        <f>BX9/BX$19</f>
        <v>0.3125</v>
      </c>
      <c r="BZ9" s="5">
        <f t="shared" ref="BZ9:BZ18" si="9">F9+AD9+BB9</f>
        <v>12</v>
      </c>
      <c r="CA9" s="8">
        <f>BZ9/BZ$19</f>
        <v>0.32432432432432434</v>
      </c>
      <c r="CB9" s="5">
        <f t="shared" ref="CB9:CB18" si="10">H9+AF9+BD9</f>
        <v>14</v>
      </c>
      <c r="CC9" s="8">
        <f>CB9/CB$19</f>
        <v>0.34146341463414637</v>
      </c>
      <c r="CD9" s="5">
        <f t="shared" ref="CD9:CD18" si="11">J9+AH9+BF9</f>
        <v>12</v>
      </c>
      <c r="CE9" s="8">
        <f>CD9/CD$19</f>
        <v>0.30769230769230771</v>
      </c>
      <c r="CF9" s="5">
        <f t="shared" ref="CF9:CF18" si="12">L9+AJ9+BH9</f>
        <v>11</v>
      </c>
      <c r="CG9" s="8">
        <f t="shared" ref="CG9:CG18" si="13">CF9/CF$19</f>
        <v>0.27500000000000002</v>
      </c>
      <c r="CH9" s="67">
        <v>14</v>
      </c>
      <c r="CI9" s="8">
        <f t="shared" ref="CI9:CI18" si="14">CH9/CH$19</f>
        <v>0.31818181818181818</v>
      </c>
      <c r="CJ9" s="67">
        <v>15</v>
      </c>
      <c r="CK9" s="8">
        <f t="shared" ref="CK9:CK17" si="15">CJ9/CJ$19</f>
        <v>0.35714285714285715</v>
      </c>
      <c r="CL9" s="67">
        <v>13</v>
      </c>
      <c r="CM9" s="45">
        <f>CL9/CL19</f>
        <v>0.30232558139534882</v>
      </c>
      <c r="CN9" s="49">
        <v>14</v>
      </c>
      <c r="CO9" s="73">
        <f>CN9/CN19</f>
        <v>0.32558139534883723</v>
      </c>
      <c r="CP9" s="49">
        <v>15</v>
      </c>
      <c r="CQ9" s="73">
        <f>CP9/CP19</f>
        <v>0.32608695652173914</v>
      </c>
      <c r="CR9" s="49">
        <v>17</v>
      </c>
      <c r="CS9" s="55">
        <f>CR9/CR19</f>
        <v>0.36170212765957449</v>
      </c>
    </row>
    <row r="10" spans="1:97" ht="47.25" customHeight="1" thickBot="1" x14ac:dyDescent="0.3">
      <c r="A10" s="29" t="s">
        <v>10</v>
      </c>
      <c r="B10" s="36">
        <v>2</v>
      </c>
      <c r="C10" s="7">
        <f t="shared" ref="C10:E18" si="16">B10/B$19</f>
        <v>0.33333333333333331</v>
      </c>
      <c r="D10" s="10">
        <v>4</v>
      </c>
      <c r="E10" s="7">
        <f t="shared" si="16"/>
        <v>0.5</v>
      </c>
      <c r="F10" s="10">
        <v>4</v>
      </c>
      <c r="G10" s="7">
        <f t="shared" ref="G10" si="17">F10/F$19</f>
        <v>0.44444444444444442</v>
      </c>
      <c r="H10" s="10">
        <v>4</v>
      </c>
      <c r="I10" s="7">
        <f t="shared" ref="I10" si="18">H10/H$19</f>
        <v>0.4</v>
      </c>
      <c r="J10" s="10">
        <v>4</v>
      </c>
      <c r="K10" s="7">
        <f t="shared" ref="K10" si="19">J10/J$19</f>
        <v>0.44444444444444442</v>
      </c>
      <c r="L10" s="10">
        <v>4</v>
      </c>
      <c r="M10" s="7">
        <f t="shared" si="0"/>
        <v>0.44444444444444442</v>
      </c>
      <c r="N10" s="68">
        <v>6</v>
      </c>
      <c r="O10" s="7">
        <f t="shared" si="1"/>
        <v>0.54545454545454541</v>
      </c>
      <c r="P10" s="68">
        <v>6</v>
      </c>
      <c r="Q10" s="7">
        <f t="shared" si="2"/>
        <v>0.54545454545454541</v>
      </c>
      <c r="R10" s="68">
        <v>7</v>
      </c>
      <c r="S10" s="46">
        <f>R10/R19</f>
        <v>0.58333333333333337</v>
      </c>
      <c r="T10" s="50">
        <v>7</v>
      </c>
      <c r="U10" s="72">
        <f>T10/T19</f>
        <v>0.53846153846153844</v>
      </c>
      <c r="V10" s="50">
        <v>8</v>
      </c>
      <c r="W10" s="72">
        <f>V10/V19</f>
        <v>0.5714285714285714</v>
      </c>
      <c r="X10" s="50">
        <v>7</v>
      </c>
      <c r="Y10" s="56">
        <f>X10/X19</f>
        <v>0.46666666666666667</v>
      </c>
      <c r="Z10" s="33">
        <v>4</v>
      </c>
      <c r="AA10" s="7">
        <f t="shared" ref="AA10" si="20">Z10/Z$19</f>
        <v>0.5</v>
      </c>
      <c r="AB10" s="4">
        <v>10</v>
      </c>
      <c r="AC10" s="7">
        <f t="shared" ref="AC10" si="21">AB10/AB$19</f>
        <v>0.66666666666666663</v>
      </c>
      <c r="AD10" s="4">
        <v>12</v>
      </c>
      <c r="AE10" s="7">
        <f t="shared" ref="AE10" si="22">AD10/AD$19</f>
        <v>0.66666666666666663</v>
      </c>
      <c r="AF10" s="4">
        <v>14</v>
      </c>
      <c r="AG10" s="7">
        <f t="shared" ref="AG10" si="23">AF10/AF$19</f>
        <v>0.63636363636363635</v>
      </c>
      <c r="AH10" s="4">
        <v>15</v>
      </c>
      <c r="AI10" s="7">
        <f t="shared" ref="AI10" si="24">AH10/AH$19</f>
        <v>0.68181818181818177</v>
      </c>
      <c r="AJ10" s="4">
        <v>16</v>
      </c>
      <c r="AK10" s="7">
        <f t="shared" si="3"/>
        <v>0.72727272727272729</v>
      </c>
      <c r="AL10" s="68">
        <v>17</v>
      </c>
      <c r="AM10" s="7">
        <f t="shared" si="4"/>
        <v>0.65384615384615385</v>
      </c>
      <c r="AN10" s="68">
        <v>16</v>
      </c>
      <c r="AO10" s="7">
        <f t="shared" si="5"/>
        <v>0.61538461538461542</v>
      </c>
      <c r="AP10" s="68">
        <v>20</v>
      </c>
      <c r="AQ10" s="46">
        <f>AP10/AP19</f>
        <v>0.7142857142857143</v>
      </c>
      <c r="AR10" s="50">
        <v>20</v>
      </c>
      <c r="AS10" s="72">
        <f>AR10/AR19</f>
        <v>0.7142857142857143</v>
      </c>
      <c r="AT10" s="50">
        <v>21</v>
      </c>
      <c r="AU10" s="72">
        <f>AT10/AT19</f>
        <v>0.7</v>
      </c>
      <c r="AV10" s="50">
        <v>21</v>
      </c>
      <c r="AW10" s="56">
        <f>AV10/AV19</f>
        <v>0.7</v>
      </c>
      <c r="AX10" s="33">
        <v>9</v>
      </c>
      <c r="AY10" s="7">
        <f t="shared" ref="AY10" si="25">AX10/AX$19</f>
        <v>1</v>
      </c>
      <c r="AZ10" s="4">
        <v>8</v>
      </c>
      <c r="BA10" s="7">
        <f t="shared" ref="BA10" si="26">AZ10/AZ$19</f>
        <v>0.88888888888888884</v>
      </c>
      <c r="BB10" s="4">
        <v>9</v>
      </c>
      <c r="BC10" s="7">
        <f t="shared" ref="BC10" si="27">BB10/BB$19</f>
        <v>0.9</v>
      </c>
      <c r="BD10" s="4">
        <v>9</v>
      </c>
      <c r="BE10" s="7">
        <f t="shared" ref="BE10" si="28">BD10/BD$19</f>
        <v>1</v>
      </c>
      <c r="BF10" s="4">
        <v>8</v>
      </c>
      <c r="BG10" s="7">
        <f t="shared" ref="BG10" si="29">BF10/BF$19</f>
        <v>1</v>
      </c>
      <c r="BH10" s="4">
        <v>9</v>
      </c>
      <c r="BI10" s="7">
        <f t="shared" si="6"/>
        <v>1</v>
      </c>
      <c r="BJ10" s="68">
        <v>7</v>
      </c>
      <c r="BK10" s="7">
        <f t="shared" ref="BK10:BK17" si="30">BJ10/BJ$19</f>
        <v>1</v>
      </c>
      <c r="BL10" s="68">
        <v>5</v>
      </c>
      <c r="BM10" s="7">
        <f t="shared" ref="BM10:BM17" si="31">BL10/BL$19</f>
        <v>1</v>
      </c>
      <c r="BN10" s="68">
        <v>3</v>
      </c>
      <c r="BO10" s="46">
        <f>BN10/BN19</f>
        <v>1</v>
      </c>
      <c r="BP10" s="50">
        <v>2</v>
      </c>
      <c r="BQ10" s="72">
        <f>BP10/BP19</f>
        <v>1</v>
      </c>
      <c r="BR10" s="50">
        <v>2</v>
      </c>
      <c r="BS10" s="72">
        <f>BR10/BR19</f>
        <v>1</v>
      </c>
      <c r="BT10" s="50">
        <v>2</v>
      </c>
      <c r="BU10" s="56">
        <f>BT10/BT19</f>
        <v>1</v>
      </c>
      <c r="BV10" s="33">
        <f t="shared" si="7"/>
        <v>15</v>
      </c>
      <c r="BW10" s="7">
        <f t="shared" ref="BW10" si="32">BV10/BV$19</f>
        <v>0.65217391304347827</v>
      </c>
      <c r="BX10" s="4">
        <f t="shared" si="8"/>
        <v>22</v>
      </c>
      <c r="BY10" s="7">
        <f t="shared" ref="BY10" si="33">BX10/BX$19</f>
        <v>0.6875</v>
      </c>
      <c r="BZ10" s="4">
        <f t="shared" si="9"/>
        <v>25</v>
      </c>
      <c r="CA10" s="7">
        <f t="shared" ref="CA10" si="34">BZ10/BZ$19</f>
        <v>0.67567567567567566</v>
      </c>
      <c r="CB10" s="4">
        <f t="shared" si="10"/>
        <v>27</v>
      </c>
      <c r="CC10" s="7">
        <f t="shared" ref="CC10" si="35">CB10/CB$19</f>
        <v>0.65853658536585369</v>
      </c>
      <c r="CD10" s="4">
        <f t="shared" si="11"/>
        <v>27</v>
      </c>
      <c r="CE10" s="7">
        <f t="shared" ref="CE10" si="36">CD10/CD$19</f>
        <v>0.69230769230769229</v>
      </c>
      <c r="CF10" s="4">
        <f t="shared" si="12"/>
        <v>29</v>
      </c>
      <c r="CG10" s="7">
        <f t="shared" si="13"/>
        <v>0.72499999999999998</v>
      </c>
      <c r="CH10" s="68">
        <v>30</v>
      </c>
      <c r="CI10" s="7">
        <f t="shared" si="14"/>
        <v>0.68181818181818177</v>
      </c>
      <c r="CJ10" s="68">
        <v>27</v>
      </c>
      <c r="CK10" s="7">
        <f t="shared" si="15"/>
        <v>0.6428571428571429</v>
      </c>
      <c r="CL10" s="68">
        <v>30</v>
      </c>
      <c r="CM10" s="46">
        <f>CL10/CL19</f>
        <v>0.69767441860465118</v>
      </c>
      <c r="CN10" s="50">
        <v>29</v>
      </c>
      <c r="CO10" s="72">
        <f>CN10/CN19</f>
        <v>0.67441860465116277</v>
      </c>
      <c r="CP10" s="50">
        <v>31</v>
      </c>
      <c r="CQ10" s="72">
        <f>CP10/CP19</f>
        <v>0.67391304347826086</v>
      </c>
      <c r="CR10" s="50">
        <v>30</v>
      </c>
      <c r="CS10" s="56">
        <f>CR10/CR19</f>
        <v>0.63829787234042556</v>
      </c>
    </row>
    <row r="11" spans="1:97" ht="47.25" customHeight="1" thickTop="1" x14ac:dyDescent="0.25">
      <c r="A11" s="30" t="s">
        <v>0</v>
      </c>
      <c r="B11" s="37"/>
      <c r="C11" s="8"/>
      <c r="D11" s="11"/>
      <c r="E11" s="8">
        <f t="shared" si="16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/>
      <c r="M11" s="8">
        <f t="shared" si="0"/>
        <v>0</v>
      </c>
      <c r="N11" s="67"/>
      <c r="O11" s="8"/>
      <c r="P11" s="67"/>
      <c r="Q11" s="8"/>
      <c r="R11" s="67"/>
      <c r="S11" s="45"/>
      <c r="T11" s="51"/>
      <c r="U11" s="74"/>
      <c r="V11" s="51"/>
      <c r="W11" s="74"/>
      <c r="X11" s="51"/>
      <c r="Y11" s="57"/>
      <c r="Z11" s="34">
        <v>2</v>
      </c>
      <c r="AA11" s="8">
        <f t="shared" ref="AA11" si="40">Z11/Z$19</f>
        <v>0.25</v>
      </c>
      <c r="AB11" s="5"/>
      <c r="AC11" s="8">
        <f t="shared" ref="AC11" si="41">AB11/AB$19</f>
        <v>0</v>
      </c>
      <c r="AD11" s="5"/>
      <c r="AE11" s="8">
        <f t="shared" ref="AE11" si="42">AD11/AD$19</f>
        <v>0</v>
      </c>
      <c r="AF11" s="5"/>
      <c r="AG11" s="8">
        <f t="shared" ref="AG11" si="43">AF11/AF$19</f>
        <v>0</v>
      </c>
      <c r="AH11" s="5"/>
      <c r="AI11" s="8">
        <f t="shared" ref="AI11" si="44">AH11/AH$19</f>
        <v>0</v>
      </c>
      <c r="AJ11" s="5"/>
      <c r="AK11" s="8">
        <f t="shared" si="3"/>
        <v>0</v>
      </c>
      <c r="AL11" s="67"/>
      <c r="AM11" s="8"/>
      <c r="AN11" s="67"/>
      <c r="AO11" s="8"/>
      <c r="AP11" s="67"/>
      <c r="AQ11" s="45"/>
      <c r="AR11" s="51">
        <v>1</v>
      </c>
      <c r="AS11" s="74">
        <f>AR11/AR19</f>
        <v>3.5714285714285712E-2</v>
      </c>
      <c r="AT11" s="51">
        <v>1</v>
      </c>
      <c r="AU11" s="74">
        <f>AT11/AT19</f>
        <v>3.3333333333333333E-2</v>
      </c>
      <c r="AV11" s="51">
        <v>1</v>
      </c>
      <c r="AW11" s="57">
        <f>AV11/AV19</f>
        <v>3.3333333333333333E-2</v>
      </c>
      <c r="AX11" s="34">
        <v>1</v>
      </c>
      <c r="AY11" s="8">
        <f t="shared" ref="AY11" si="45">AX11/AX$19</f>
        <v>0.1111111111111111</v>
      </c>
      <c r="AZ11" s="5"/>
      <c r="BA11" s="8">
        <f t="shared" ref="BA11" si="46">AZ11/AZ$19</f>
        <v>0</v>
      </c>
      <c r="BB11" s="5"/>
      <c r="BC11" s="8">
        <f t="shared" ref="BC11" si="47">BB11/BB$19</f>
        <v>0</v>
      </c>
      <c r="BD11" s="5"/>
      <c r="BE11" s="8">
        <f t="shared" ref="BE11" si="48">BD11/BD$19</f>
        <v>0</v>
      </c>
      <c r="BF11" s="5"/>
      <c r="BG11" s="8">
        <f t="shared" ref="BG11" si="49">BF11/BF$19</f>
        <v>0</v>
      </c>
      <c r="BH11" s="5"/>
      <c r="BI11" s="8">
        <f t="shared" si="6"/>
        <v>0</v>
      </c>
      <c r="BJ11" s="67"/>
      <c r="BK11" s="8"/>
      <c r="BL11" s="67"/>
      <c r="BM11" s="8"/>
      <c r="BN11" s="67"/>
      <c r="BO11" s="45"/>
      <c r="BP11" s="51"/>
      <c r="BQ11" s="74"/>
      <c r="BR11" s="51"/>
      <c r="BS11" s="74"/>
      <c r="BT11" s="51"/>
      <c r="BU11" s="57"/>
      <c r="BV11" s="34">
        <f t="shared" si="7"/>
        <v>3</v>
      </c>
      <c r="BW11" s="8">
        <f t="shared" ref="BW11" si="50">BV11/BV$19</f>
        <v>0.13043478260869565</v>
      </c>
      <c r="BX11" s="5">
        <f t="shared" si="8"/>
        <v>0</v>
      </c>
      <c r="BY11" s="8">
        <f t="shared" ref="BY11" si="51">BX11/BX$19</f>
        <v>0</v>
      </c>
      <c r="BZ11" s="5">
        <f t="shared" si="9"/>
        <v>0</v>
      </c>
      <c r="CA11" s="8">
        <f t="shared" ref="CA11" si="52">BZ11/BZ$19</f>
        <v>0</v>
      </c>
      <c r="CB11" s="5">
        <f t="shared" si="10"/>
        <v>0</v>
      </c>
      <c r="CC11" s="8">
        <f t="shared" ref="CC11" si="53">CB11/CB$19</f>
        <v>0</v>
      </c>
      <c r="CD11" s="5">
        <f t="shared" si="11"/>
        <v>0</v>
      </c>
      <c r="CE11" s="8">
        <f t="shared" ref="CE11" si="54">CD11/CD$19</f>
        <v>0</v>
      </c>
      <c r="CF11" s="5">
        <f t="shared" si="12"/>
        <v>0</v>
      </c>
      <c r="CG11" s="8">
        <f t="shared" si="13"/>
        <v>0</v>
      </c>
      <c r="CH11" s="67"/>
      <c r="CI11" s="8"/>
      <c r="CJ11" s="67"/>
      <c r="CK11" s="8"/>
      <c r="CL11" s="67"/>
      <c r="CM11" s="45"/>
      <c r="CN11" s="51">
        <v>1</v>
      </c>
      <c r="CO11" s="74">
        <f>CN11/CN19</f>
        <v>2.3255813953488372E-2</v>
      </c>
      <c r="CP11" s="51">
        <v>1</v>
      </c>
      <c r="CQ11" s="74">
        <f>CP11/CP19</f>
        <v>2.1739130434782608E-2</v>
      </c>
      <c r="CR11" s="51">
        <v>1</v>
      </c>
      <c r="CS11" s="57">
        <f>CR11/CR19</f>
        <v>2.1276595744680851E-2</v>
      </c>
    </row>
    <row r="12" spans="1:97" ht="47.25" customHeight="1" x14ac:dyDescent="0.25">
      <c r="A12" s="28" t="s">
        <v>1</v>
      </c>
      <c r="B12" s="35">
        <v>1</v>
      </c>
      <c r="C12" s="6">
        <f t="shared" si="16"/>
        <v>0.16666666666666666</v>
      </c>
      <c r="D12" s="9">
        <v>1</v>
      </c>
      <c r="E12" s="6">
        <f t="shared" si="16"/>
        <v>0.125</v>
      </c>
      <c r="F12" s="9">
        <v>1</v>
      </c>
      <c r="G12" s="6">
        <f t="shared" ref="G12" si="55">F12/F$19</f>
        <v>0.1111111111111111</v>
      </c>
      <c r="H12" s="9">
        <v>1</v>
      </c>
      <c r="I12" s="6">
        <f t="shared" ref="I12" si="56">H12/H$19</f>
        <v>0.1</v>
      </c>
      <c r="J12" s="9">
        <v>1</v>
      </c>
      <c r="K12" s="6">
        <f t="shared" ref="K12" si="57">J12/J$19</f>
        <v>0.1111111111111111</v>
      </c>
      <c r="L12" s="9">
        <v>1</v>
      </c>
      <c r="M12" s="6">
        <f t="shared" si="0"/>
        <v>0.1111111111111111</v>
      </c>
      <c r="N12" s="69">
        <v>1</v>
      </c>
      <c r="O12" s="6">
        <f t="shared" si="1"/>
        <v>9.0909090909090912E-2</v>
      </c>
      <c r="P12" s="69">
        <v>1</v>
      </c>
      <c r="Q12" s="6">
        <f t="shared" si="2"/>
        <v>9.0909090909090912E-2</v>
      </c>
      <c r="R12" s="69">
        <v>2</v>
      </c>
      <c r="S12" s="47">
        <f>R12/R19</f>
        <v>0.16666666666666666</v>
      </c>
      <c r="T12" s="52">
        <v>2</v>
      </c>
      <c r="U12" s="47">
        <f>T12/T19</f>
        <v>0.15384615384615385</v>
      </c>
      <c r="V12" s="52">
        <v>2</v>
      </c>
      <c r="W12" s="47">
        <f>V12/V19</f>
        <v>0.14285714285714285</v>
      </c>
      <c r="X12" s="52">
        <v>2</v>
      </c>
      <c r="Y12" s="19">
        <f>X12/X19</f>
        <v>0.13333333333333333</v>
      </c>
      <c r="Z12" s="32"/>
      <c r="AA12" s="6"/>
      <c r="AB12" s="3">
        <v>1</v>
      </c>
      <c r="AC12" s="6">
        <f t="shared" ref="AC12" si="58">AB12/AB$19</f>
        <v>6.6666666666666666E-2</v>
      </c>
      <c r="AD12" s="3"/>
      <c r="AE12" s="6">
        <f t="shared" ref="AE12" si="59">AD12/AD$19</f>
        <v>0</v>
      </c>
      <c r="AF12" s="3"/>
      <c r="AG12" s="6">
        <f t="shared" ref="AG12" si="60">AF12/AF$19</f>
        <v>0</v>
      </c>
      <c r="AH12" s="3"/>
      <c r="AI12" s="6">
        <f t="shared" ref="AI12" si="61">AH12/AH$19</f>
        <v>0</v>
      </c>
      <c r="AJ12" s="3"/>
      <c r="AK12" s="6">
        <f t="shared" si="3"/>
        <v>0</v>
      </c>
      <c r="AL12" s="69">
        <v>1</v>
      </c>
      <c r="AM12" s="6">
        <f t="shared" si="4"/>
        <v>3.8461538461538464E-2</v>
      </c>
      <c r="AN12" s="69">
        <v>1</v>
      </c>
      <c r="AO12" s="6">
        <f t="shared" si="5"/>
        <v>3.8461538461538464E-2</v>
      </c>
      <c r="AP12" s="69">
        <v>1</v>
      </c>
      <c r="AQ12" s="47">
        <f>AP12/AP19</f>
        <v>3.5714285714285712E-2</v>
      </c>
      <c r="AR12" s="52"/>
      <c r="AS12" s="47"/>
      <c r="AT12" s="52"/>
      <c r="AU12" s="47"/>
      <c r="AV12" s="52">
        <v>1</v>
      </c>
      <c r="AW12" s="19">
        <f>AV12/AV19</f>
        <v>3.3333333333333333E-2</v>
      </c>
      <c r="AX12" s="32"/>
      <c r="AY12" s="6"/>
      <c r="AZ12" s="3"/>
      <c r="BA12" s="6">
        <f t="shared" ref="BA12" si="62">AZ12/AZ$19</f>
        <v>0</v>
      </c>
      <c r="BB12" s="3"/>
      <c r="BC12" s="6">
        <f t="shared" ref="BC12" si="63">BB12/BB$19</f>
        <v>0</v>
      </c>
      <c r="BD12" s="3"/>
      <c r="BE12" s="6">
        <f t="shared" ref="BE12" si="64">BD12/BD$19</f>
        <v>0</v>
      </c>
      <c r="BF12" s="3"/>
      <c r="BG12" s="6">
        <f t="shared" ref="BG12" si="65">BF12/BF$19</f>
        <v>0</v>
      </c>
      <c r="BH12" s="3"/>
      <c r="BI12" s="6">
        <f t="shared" si="6"/>
        <v>0</v>
      </c>
      <c r="BJ12" s="69"/>
      <c r="BK12" s="6"/>
      <c r="BL12" s="69"/>
      <c r="BM12" s="6"/>
      <c r="BN12" s="69"/>
      <c r="BO12" s="47"/>
      <c r="BP12" s="52"/>
      <c r="BQ12" s="47"/>
      <c r="BR12" s="52"/>
      <c r="BS12" s="47"/>
      <c r="BT12" s="52"/>
      <c r="BU12" s="19"/>
      <c r="BV12" s="32">
        <f t="shared" si="7"/>
        <v>1</v>
      </c>
      <c r="BW12" s="6">
        <f t="shared" ref="BW12" si="66">BV12/BV$19</f>
        <v>4.3478260869565216E-2</v>
      </c>
      <c r="BX12" s="3">
        <f t="shared" si="8"/>
        <v>2</v>
      </c>
      <c r="BY12" s="6">
        <f t="shared" ref="BY12" si="67">BX12/BX$19</f>
        <v>6.25E-2</v>
      </c>
      <c r="BZ12" s="3">
        <f t="shared" si="9"/>
        <v>1</v>
      </c>
      <c r="CA12" s="6">
        <f t="shared" ref="CA12" si="68">BZ12/BZ$19</f>
        <v>2.7027027027027029E-2</v>
      </c>
      <c r="CB12" s="3">
        <f t="shared" si="10"/>
        <v>1</v>
      </c>
      <c r="CC12" s="6">
        <f t="shared" ref="CC12" si="69">CB12/CB$19</f>
        <v>2.4390243902439025E-2</v>
      </c>
      <c r="CD12" s="3">
        <f t="shared" si="11"/>
        <v>1</v>
      </c>
      <c r="CE12" s="6">
        <f t="shared" ref="CE12" si="70">CD12/CD$19</f>
        <v>2.564102564102564E-2</v>
      </c>
      <c r="CF12" s="3">
        <f t="shared" si="12"/>
        <v>1</v>
      </c>
      <c r="CG12" s="6">
        <f t="shared" si="13"/>
        <v>2.5000000000000001E-2</v>
      </c>
      <c r="CH12" s="69">
        <v>2</v>
      </c>
      <c r="CI12" s="6">
        <f t="shared" si="14"/>
        <v>4.5454545454545456E-2</v>
      </c>
      <c r="CJ12" s="69">
        <v>2</v>
      </c>
      <c r="CK12" s="6">
        <f t="shared" si="15"/>
        <v>4.7619047619047616E-2</v>
      </c>
      <c r="CL12" s="69">
        <v>3</v>
      </c>
      <c r="CM12" s="47">
        <f>CL12/CL19</f>
        <v>6.9767441860465115E-2</v>
      </c>
      <c r="CN12" s="52">
        <v>2</v>
      </c>
      <c r="CO12" s="47">
        <f>CN12/CN19</f>
        <v>4.6511627906976744E-2</v>
      </c>
      <c r="CP12" s="52">
        <v>2</v>
      </c>
      <c r="CQ12" s="47">
        <f>CP12/CP19</f>
        <v>4.3478260869565216E-2</v>
      </c>
      <c r="CR12" s="52">
        <v>3</v>
      </c>
      <c r="CS12" s="19">
        <f>CR12/CR19</f>
        <v>6.3829787234042548E-2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6"/>
        <v>0</v>
      </c>
      <c r="F13" s="9"/>
      <c r="G13" s="6">
        <f t="shared" ref="G13" si="71">F13/F$19</f>
        <v>0</v>
      </c>
      <c r="H13" s="9"/>
      <c r="I13" s="6">
        <f t="shared" ref="I13" si="72">H13/H$19</f>
        <v>0</v>
      </c>
      <c r="J13" s="9"/>
      <c r="K13" s="6">
        <f t="shared" ref="K13" si="73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4">AB13/AB$19</f>
        <v>0</v>
      </c>
      <c r="AD13" s="3"/>
      <c r="AE13" s="6">
        <f t="shared" ref="AE13" si="75">AD13/AD$19</f>
        <v>0</v>
      </c>
      <c r="AF13" s="3"/>
      <c r="AG13" s="6">
        <f t="shared" ref="AG13" si="76">AF13/AF$19</f>
        <v>0</v>
      </c>
      <c r="AH13" s="3"/>
      <c r="AI13" s="6">
        <f t="shared" ref="AI13" si="77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8">AZ13/AZ$19</f>
        <v>0</v>
      </c>
      <c r="BB13" s="3"/>
      <c r="BC13" s="6">
        <f t="shared" ref="BC13" si="79">BB13/BB$19</f>
        <v>0</v>
      </c>
      <c r="BD13" s="3"/>
      <c r="BE13" s="6">
        <f t="shared" ref="BE13" si="80">BD13/BD$19</f>
        <v>0</v>
      </c>
      <c r="BF13" s="3"/>
      <c r="BG13" s="6">
        <f t="shared" ref="BG13" si="81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8"/>
        <v>0</v>
      </c>
      <c r="BY13" s="6">
        <f t="shared" ref="BY13" si="82">BX13/BX$19</f>
        <v>0</v>
      </c>
      <c r="BZ13" s="3">
        <f t="shared" si="9"/>
        <v>0</v>
      </c>
      <c r="CA13" s="6">
        <f t="shared" ref="CA13" si="83">BZ13/BZ$19</f>
        <v>0</v>
      </c>
      <c r="CB13" s="3">
        <f t="shared" si="10"/>
        <v>0</v>
      </c>
      <c r="CC13" s="6">
        <f t="shared" ref="CC13" si="84">CB13/CB$19</f>
        <v>0</v>
      </c>
      <c r="CD13" s="3">
        <f t="shared" si="11"/>
        <v>0</v>
      </c>
      <c r="CE13" s="6">
        <f t="shared" ref="CE13" si="85">CD13/CD$19</f>
        <v>0</v>
      </c>
      <c r="CF13" s="3">
        <f t="shared" si="12"/>
        <v>0</v>
      </c>
      <c r="CG13" s="6">
        <f t="shared" si="13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6"/>
        <v>0</v>
      </c>
      <c r="F14" s="9"/>
      <c r="G14" s="6">
        <f t="shared" ref="G14" si="86">F14/F$19</f>
        <v>0</v>
      </c>
      <c r="H14" s="9"/>
      <c r="I14" s="6">
        <f t="shared" ref="I14" si="87">H14/H$19</f>
        <v>0</v>
      </c>
      <c r="J14" s="9"/>
      <c r="K14" s="6">
        <f t="shared" ref="K14" si="88">J14/J$19</f>
        <v>0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/>
      <c r="AA14" s="6"/>
      <c r="AB14" s="3">
        <v>1</v>
      </c>
      <c r="AC14" s="6">
        <f t="shared" ref="AC14" si="89">AB14/AB$19</f>
        <v>6.6666666666666666E-2</v>
      </c>
      <c r="AD14" s="3">
        <v>1</v>
      </c>
      <c r="AE14" s="6">
        <f t="shared" ref="AE14" si="90">AD14/AD$19</f>
        <v>5.5555555555555552E-2</v>
      </c>
      <c r="AF14" s="3">
        <v>1</v>
      </c>
      <c r="AG14" s="6">
        <f t="shared" ref="AG14" si="91">AF14/AF$19</f>
        <v>4.5454545454545456E-2</v>
      </c>
      <c r="AH14" s="3">
        <v>1</v>
      </c>
      <c r="AI14" s="6">
        <f t="shared" ref="AI14" si="92">AH14/AH$19</f>
        <v>4.5454545454545456E-2</v>
      </c>
      <c r="AJ14" s="3">
        <v>1</v>
      </c>
      <c r="AK14" s="6">
        <f t="shared" si="3"/>
        <v>4.5454545454545456E-2</v>
      </c>
      <c r="AL14" s="69">
        <v>1</v>
      </c>
      <c r="AM14" s="6">
        <f t="shared" si="4"/>
        <v>3.8461538461538464E-2</v>
      </c>
      <c r="AN14" s="69">
        <v>1</v>
      </c>
      <c r="AO14" s="6">
        <f t="shared" si="5"/>
        <v>3.8461538461538464E-2</v>
      </c>
      <c r="AP14" s="69">
        <v>1</v>
      </c>
      <c r="AQ14" s="47">
        <f>AP14/AP19</f>
        <v>3.5714285714285712E-2</v>
      </c>
      <c r="AR14" s="52">
        <v>1</v>
      </c>
      <c r="AS14" s="47">
        <f>AR14/AR19</f>
        <v>3.5714285714285712E-2</v>
      </c>
      <c r="AT14" s="52"/>
      <c r="AU14" s="47"/>
      <c r="AV14" s="52"/>
      <c r="AW14" s="19"/>
      <c r="AX14" s="32"/>
      <c r="AY14" s="6"/>
      <c r="AZ14" s="3"/>
      <c r="BA14" s="6">
        <f t="shared" ref="BA14" si="93">AZ14/AZ$19</f>
        <v>0</v>
      </c>
      <c r="BB14" s="3"/>
      <c r="BC14" s="6">
        <f t="shared" ref="BC14" si="94">BB14/BB$19</f>
        <v>0</v>
      </c>
      <c r="BD14" s="3"/>
      <c r="BE14" s="6">
        <f t="shared" ref="BE14" si="95">BD14/BD$19</f>
        <v>0</v>
      </c>
      <c r="BF14" s="3"/>
      <c r="BG14" s="6">
        <f t="shared" ref="BG14" si="96">BF14/BF$19</f>
        <v>0</v>
      </c>
      <c r="BH14" s="3">
        <v>1</v>
      </c>
      <c r="BI14" s="6">
        <f t="shared" si="6"/>
        <v>0.1111111111111111</v>
      </c>
      <c r="BJ14" s="69">
        <v>1</v>
      </c>
      <c r="BK14" s="6">
        <f t="shared" si="30"/>
        <v>0.14285714285714285</v>
      </c>
      <c r="BL14" s="69">
        <v>1</v>
      </c>
      <c r="BM14" s="6">
        <f t="shared" si="31"/>
        <v>0.2</v>
      </c>
      <c r="BN14" s="69"/>
      <c r="BO14" s="47"/>
      <c r="BP14" s="52"/>
      <c r="BQ14" s="47"/>
      <c r="BR14" s="52"/>
      <c r="BS14" s="47"/>
      <c r="BT14" s="52"/>
      <c r="BU14" s="19"/>
      <c r="BV14" s="32"/>
      <c r="BW14" s="6"/>
      <c r="BX14" s="3">
        <f t="shared" si="8"/>
        <v>1</v>
      </c>
      <c r="BY14" s="6">
        <f t="shared" ref="BY14" si="97">BX14/BX$19</f>
        <v>3.125E-2</v>
      </c>
      <c r="BZ14" s="3">
        <f t="shared" si="9"/>
        <v>1</v>
      </c>
      <c r="CA14" s="6">
        <f t="shared" ref="CA14" si="98">BZ14/BZ$19</f>
        <v>2.7027027027027029E-2</v>
      </c>
      <c r="CB14" s="3">
        <f t="shared" si="10"/>
        <v>1</v>
      </c>
      <c r="CC14" s="6">
        <f t="shared" ref="CC14" si="99">CB14/CB$19</f>
        <v>2.4390243902439025E-2</v>
      </c>
      <c r="CD14" s="3">
        <f t="shared" si="11"/>
        <v>1</v>
      </c>
      <c r="CE14" s="6">
        <f t="shared" ref="CE14" si="100">CD14/CD$19</f>
        <v>2.564102564102564E-2</v>
      </c>
      <c r="CF14" s="3">
        <f t="shared" si="12"/>
        <v>2</v>
      </c>
      <c r="CG14" s="6">
        <f t="shared" si="13"/>
        <v>0.05</v>
      </c>
      <c r="CH14" s="69">
        <v>2</v>
      </c>
      <c r="CI14" s="6">
        <f t="shared" si="14"/>
        <v>4.5454545454545456E-2</v>
      </c>
      <c r="CJ14" s="69">
        <v>2</v>
      </c>
      <c r="CK14" s="6">
        <f t="shared" si="15"/>
        <v>4.7619047619047616E-2</v>
      </c>
      <c r="CL14" s="69">
        <v>1</v>
      </c>
      <c r="CM14" s="47">
        <f>CL14/CL19</f>
        <v>2.3255813953488372E-2</v>
      </c>
      <c r="CN14" s="52">
        <v>1</v>
      </c>
      <c r="CO14" s="47">
        <f>CN14/CN19</f>
        <v>2.3255813953488372E-2</v>
      </c>
      <c r="CP14" s="52"/>
      <c r="CQ14" s="47"/>
      <c r="CR14" s="52"/>
      <c r="CS14" s="19"/>
    </row>
    <row r="15" spans="1:97" ht="47.25" customHeight="1" x14ac:dyDescent="0.25">
      <c r="A15" s="28" t="s">
        <v>4</v>
      </c>
      <c r="B15" s="35"/>
      <c r="C15" s="6"/>
      <c r="D15" s="9">
        <v>1</v>
      </c>
      <c r="E15" s="6">
        <f t="shared" si="16"/>
        <v>0.125</v>
      </c>
      <c r="F15" s="9">
        <v>1</v>
      </c>
      <c r="G15" s="6">
        <f t="shared" ref="G15" si="101">F15/F$19</f>
        <v>0.1111111111111111</v>
      </c>
      <c r="H15" s="9">
        <v>1</v>
      </c>
      <c r="I15" s="6">
        <f t="shared" ref="I15" si="102">H15/H$19</f>
        <v>0.1</v>
      </c>
      <c r="J15" s="9">
        <v>1</v>
      </c>
      <c r="K15" s="6">
        <f t="shared" ref="K15" si="103">J15/J$19</f>
        <v>0.1111111111111111</v>
      </c>
      <c r="L15" s="9">
        <v>1</v>
      </c>
      <c r="M15" s="6">
        <f t="shared" si="0"/>
        <v>0.1111111111111111</v>
      </c>
      <c r="N15" s="69">
        <v>1</v>
      </c>
      <c r="O15" s="6">
        <f t="shared" si="1"/>
        <v>9.0909090909090912E-2</v>
      </c>
      <c r="P15" s="69">
        <v>1</v>
      </c>
      <c r="Q15" s="6">
        <f t="shared" si="2"/>
        <v>9.0909090909090912E-2</v>
      </c>
      <c r="R15" s="69">
        <v>1</v>
      </c>
      <c r="S15" s="47">
        <f>R15/R19</f>
        <v>8.3333333333333329E-2</v>
      </c>
      <c r="T15" s="52">
        <v>1</v>
      </c>
      <c r="U15" s="47">
        <f>T15/T19</f>
        <v>7.6923076923076927E-2</v>
      </c>
      <c r="V15" s="52">
        <v>1</v>
      </c>
      <c r="W15" s="47">
        <f>V15/V19</f>
        <v>7.1428571428571425E-2</v>
      </c>
      <c r="X15" s="52">
        <v>1</v>
      </c>
      <c r="Y15" s="19">
        <f>X15/X19</f>
        <v>6.6666666666666666E-2</v>
      </c>
      <c r="Z15" s="32">
        <v>1</v>
      </c>
      <c r="AA15" s="6">
        <f t="shared" ref="AA15" si="104">Z15/Z$19</f>
        <v>0.125</v>
      </c>
      <c r="AB15" s="3">
        <v>1</v>
      </c>
      <c r="AC15" s="6">
        <f t="shared" ref="AC15" si="105">AB15/AB$19</f>
        <v>6.6666666666666666E-2</v>
      </c>
      <c r="AD15" s="3">
        <v>1</v>
      </c>
      <c r="AE15" s="6">
        <f t="shared" ref="AE15" si="106">AD15/AD$19</f>
        <v>5.5555555555555552E-2</v>
      </c>
      <c r="AF15" s="3"/>
      <c r="AG15" s="6">
        <f t="shared" ref="AG15" si="107">AF15/AF$19</f>
        <v>0</v>
      </c>
      <c r="AH15" s="3"/>
      <c r="AI15" s="6">
        <f t="shared" ref="AI15" si="108">AH15/AH$19</f>
        <v>0</v>
      </c>
      <c r="AJ15" s="3"/>
      <c r="AK15" s="6">
        <f t="shared" si="3"/>
        <v>0</v>
      </c>
      <c r="AL15" s="69"/>
      <c r="AM15" s="6"/>
      <c r="AN15" s="69"/>
      <c r="AO15" s="6"/>
      <c r="AP15" s="69">
        <v>2</v>
      </c>
      <c r="AQ15" s="47">
        <f>AP15/AP19</f>
        <v>7.1428571428571425E-2</v>
      </c>
      <c r="AR15" s="52"/>
      <c r="AS15" s="47"/>
      <c r="AT15" s="52"/>
      <c r="AU15" s="47"/>
      <c r="AV15" s="52"/>
      <c r="AW15" s="19"/>
      <c r="AX15" s="32"/>
      <c r="AY15" s="6"/>
      <c r="AZ15" s="3"/>
      <c r="BA15" s="6">
        <f t="shared" ref="BA15" si="109">AZ15/AZ$19</f>
        <v>0</v>
      </c>
      <c r="BB15" s="3"/>
      <c r="BC15" s="6">
        <f t="shared" ref="BC15" si="110">BB15/BB$19</f>
        <v>0</v>
      </c>
      <c r="BD15" s="3"/>
      <c r="BE15" s="6">
        <f t="shared" ref="BE15" si="111">BD15/BD$19</f>
        <v>0</v>
      </c>
      <c r="BF15" s="3"/>
      <c r="BG15" s="6">
        <f t="shared" ref="BG15" si="112">BF15/BF$19</f>
        <v>0</v>
      </c>
      <c r="BH15" s="3"/>
      <c r="BI15" s="6">
        <f t="shared" si="6"/>
        <v>0</v>
      </c>
      <c r="BJ15" s="69"/>
      <c r="BK15" s="6"/>
      <c r="BL15" s="69"/>
      <c r="BM15" s="6"/>
      <c r="BN15" s="69"/>
      <c r="BO15" s="47"/>
      <c r="BP15" s="52"/>
      <c r="BQ15" s="47"/>
      <c r="BR15" s="52"/>
      <c r="BS15" s="47"/>
      <c r="BT15" s="52"/>
      <c r="BU15" s="19"/>
      <c r="BV15" s="32">
        <f t="shared" si="7"/>
        <v>1</v>
      </c>
      <c r="BW15" s="6">
        <f t="shared" ref="BW15" si="113">BV15/BV$19</f>
        <v>4.3478260869565216E-2</v>
      </c>
      <c r="BX15" s="3">
        <f t="shared" si="8"/>
        <v>2</v>
      </c>
      <c r="BY15" s="6">
        <f t="shared" ref="BY15" si="114">BX15/BX$19</f>
        <v>6.25E-2</v>
      </c>
      <c r="BZ15" s="3">
        <f t="shared" si="9"/>
        <v>2</v>
      </c>
      <c r="CA15" s="6">
        <f t="shared" ref="CA15" si="115">BZ15/BZ$19</f>
        <v>5.4054054054054057E-2</v>
      </c>
      <c r="CB15" s="3">
        <f t="shared" si="10"/>
        <v>1</v>
      </c>
      <c r="CC15" s="6">
        <f t="shared" ref="CC15" si="116">CB15/CB$19</f>
        <v>2.4390243902439025E-2</v>
      </c>
      <c r="CD15" s="3">
        <f t="shared" si="11"/>
        <v>1</v>
      </c>
      <c r="CE15" s="6">
        <f t="shared" ref="CE15" si="117">CD15/CD$19</f>
        <v>2.564102564102564E-2</v>
      </c>
      <c r="CF15" s="3">
        <f t="shared" si="12"/>
        <v>1</v>
      </c>
      <c r="CG15" s="6">
        <f t="shared" si="13"/>
        <v>2.5000000000000001E-2</v>
      </c>
      <c r="CH15" s="69">
        <v>1</v>
      </c>
      <c r="CI15" s="6">
        <f t="shared" si="14"/>
        <v>2.2727272727272728E-2</v>
      </c>
      <c r="CJ15" s="69">
        <v>1</v>
      </c>
      <c r="CK15" s="6">
        <f t="shared" si="15"/>
        <v>2.3809523809523808E-2</v>
      </c>
      <c r="CL15" s="69">
        <v>3</v>
      </c>
      <c r="CM15" s="47">
        <f>CL15/CL19</f>
        <v>6.9767441860465115E-2</v>
      </c>
      <c r="CN15" s="52">
        <v>1</v>
      </c>
      <c r="CO15" s="47">
        <f>CN15/CN19</f>
        <v>2.3255813953488372E-2</v>
      </c>
      <c r="CP15" s="52">
        <v>1</v>
      </c>
      <c r="CQ15" s="47">
        <f>CP15/CP19</f>
        <v>2.1739130434782608E-2</v>
      </c>
      <c r="CR15" s="52">
        <v>1</v>
      </c>
      <c r="CS15" s="19">
        <f>CR15/CR19</f>
        <v>2.1276595744680851E-2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6"/>
        <v>0</v>
      </c>
      <c r="F16" s="9"/>
      <c r="G16" s="6">
        <f t="shared" ref="G16" si="118">F16/F$19</f>
        <v>0</v>
      </c>
      <c r="H16" s="9"/>
      <c r="I16" s="6">
        <f t="shared" ref="I16" si="119">H16/H$19</f>
        <v>0</v>
      </c>
      <c r="J16" s="9"/>
      <c r="K16" s="6">
        <f t="shared" ref="K16" si="120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21">AB16/AB$19</f>
        <v>0</v>
      </c>
      <c r="AD16" s="3"/>
      <c r="AE16" s="6">
        <f t="shared" ref="AE16" si="122">AD16/AD$19</f>
        <v>0</v>
      </c>
      <c r="AF16" s="3"/>
      <c r="AG16" s="6">
        <f t="shared" ref="AG16" si="123">AF16/AF$19</f>
        <v>0</v>
      </c>
      <c r="AH16" s="3"/>
      <c r="AI16" s="6">
        <f t="shared" ref="AI16" si="124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>
        <v>1</v>
      </c>
      <c r="AS16" s="47">
        <f>AR16/AR19</f>
        <v>3.5714285714285712E-2</v>
      </c>
      <c r="AT16" s="52">
        <v>1</v>
      </c>
      <c r="AU16" s="47">
        <f>AT16/AT19</f>
        <v>3.3333333333333333E-2</v>
      </c>
      <c r="AV16" s="52">
        <v>1</v>
      </c>
      <c r="AW16" s="19">
        <f>AV16/AV19</f>
        <v>3.3333333333333333E-2</v>
      </c>
      <c r="AX16" s="32"/>
      <c r="AY16" s="6"/>
      <c r="AZ16" s="3"/>
      <c r="BA16" s="6">
        <f t="shared" ref="BA16" si="125">AZ16/AZ$19</f>
        <v>0</v>
      </c>
      <c r="BB16" s="3"/>
      <c r="BC16" s="6">
        <f t="shared" ref="BC16" si="126">BB16/BB$19</f>
        <v>0</v>
      </c>
      <c r="BD16" s="3"/>
      <c r="BE16" s="6">
        <f t="shared" ref="BE16" si="127">BD16/BD$19</f>
        <v>0</v>
      </c>
      <c r="BF16" s="3"/>
      <c r="BG16" s="6">
        <f t="shared" ref="BG16" si="128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/>
      <c r="BW16" s="6"/>
      <c r="BX16" s="3">
        <f t="shared" si="8"/>
        <v>0</v>
      </c>
      <c r="BY16" s="6">
        <f t="shared" ref="BY16" si="129">BX16/BX$19</f>
        <v>0</v>
      </c>
      <c r="BZ16" s="3">
        <f t="shared" si="9"/>
        <v>0</v>
      </c>
      <c r="CA16" s="6">
        <f t="shared" ref="CA16" si="130">BZ16/BZ$19</f>
        <v>0</v>
      </c>
      <c r="CB16" s="3">
        <f t="shared" si="10"/>
        <v>0</v>
      </c>
      <c r="CC16" s="6">
        <f t="shared" ref="CC16" si="131">CB16/CB$19</f>
        <v>0</v>
      </c>
      <c r="CD16" s="3">
        <f t="shared" si="11"/>
        <v>0</v>
      </c>
      <c r="CE16" s="6">
        <f t="shared" ref="CE16" si="132">CD16/CD$19</f>
        <v>0</v>
      </c>
      <c r="CF16" s="3">
        <f t="shared" si="12"/>
        <v>0</v>
      </c>
      <c r="CG16" s="6">
        <f t="shared" si="13"/>
        <v>0</v>
      </c>
      <c r="CH16" s="69"/>
      <c r="CI16" s="6"/>
      <c r="CJ16" s="69"/>
      <c r="CK16" s="6"/>
      <c r="CL16" s="69"/>
      <c r="CM16" s="47"/>
      <c r="CN16" s="52">
        <v>1</v>
      </c>
      <c r="CO16" s="47">
        <f>CN16/CN19</f>
        <v>2.3255813953488372E-2</v>
      </c>
      <c r="CP16" s="52">
        <v>1</v>
      </c>
      <c r="CQ16" s="47">
        <f>CP16/CP19</f>
        <v>2.1739130434782608E-2</v>
      </c>
      <c r="CR16" s="52">
        <v>1</v>
      </c>
      <c r="CS16" s="19">
        <f>CR16/CR19</f>
        <v>2.1276595744680851E-2</v>
      </c>
    </row>
    <row r="17" spans="1:97" ht="47.25" customHeight="1" x14ac:dyDescent="0.25">
      <c r="A17" s="28" t="s">
        <v>6</v>
      </c>
      <c r="B17" s="35">
        <v>5</v>
      </c>
      <c r="C17" s="6">
        <f t="shared" si="16"/>
        <v>0.83333333333333337</v>
      </c>
      <c r="D17" s="9">
        <v>6</v>
      </c>
      <c r="E17" s="6">
        <f t="shared" si="16"/>
        <v>0.75</v>
      </c>
      <c r="F17" s="9">
        <v>7</v>
      </c>
      <c r="G17" s="6">
        <f t="shared" ref="G17" si="133">F17/F$19</f>
        <v>0.77777777777777779</v>
      </c>
      <c r="H17" s="9">
        <v>8</v>
      </c>
      <c r="I17" s="6">
        <f t="shared" ref="I17" si="134">H17/H$19</f>
        <v>0.8</v>
      </c>
      <c r="J17" s="9">
        <v>7</v>
      </c>
      <c r="K17" s="6">
        <f t="shared" ref="K17" si="135">J17/J$19</f>
        <v>0.77777777777777779</v>
      </c>
      <c r="L17" s="9">
        <v>7</v>
      </c>
      <c r="M17" s="6">
        <f t="shared" si="0"/>
        <v>0.77777777777777779</v>
      </c>
      <c r="N17" s="69">
        <v>9</v>
      </c>
      <c r="O17" s="6">
        <f t="shared" si="1"/>
        <v>0.81818181818181823</v>
      </c>
      <c r="P17" s="69">
        <v>9</v>
      </c>
      <c r="Q17" s="6">
        <f t="shared" si="2"/>
        <v>0.81818181818181823</v>
      </c>
      <c r="R17" s="69">
        <v>9</v>
      </c>
      <c r="S17" s="47">
        <f>R17/R19</f>
        <v>0.75</v>
      </c>
      <c r="T17" s="52">
        <v>10</v>
      </c>
      <c r="U17" s="47">
        <f>T17/T19</f>
        <v>0.76923076923076927</v>
      </c>
      <c r="V17" s="52">
        <v>11</v>
      </c>
      <c r="W17" s="47">
        <f>V17/V19</f>
        <v>0.7857142857142857</v>
      </c>
      <c r="X17" s="52">
        <v>12</v>
      </c>
      <c r="Y17" s="19">
        <f>X17/X19</f>
        <v>0.8</v>
      </c>
      <c r="Z17" s="32">
        <v>5</v>
      </c>
      <c r="AA17" s="6">
        <f t="shared" ref="AA17" si="136">Z17/Z$19</f>
        <v>0.625</v>
      </c>
      <c r="AB17" s="3">
        <v>12</v>
      </c>
      <c r="AC17" s="6">
        <f t="shared" ref="AC17" si="137">AB17/AB$19</f>
        <v>0.8</v>
      </c>
      <c r="AD17" s="3">
        <v>16</v>
      </c>
      <c r="AE17" s="6">
        <f t="shared" ref="AE17" si="138">AD17/AD$19</f>
        <v>0.88888888888888884</v>
      </c>
      <c r="AF17" s="3">
        <v>21</v>
      </c>
      <c r="AG17" s="6">
        <f t="shared" ref="AG17" si="139">AF17/AF$19</f>
        <v>0.95454545454545459</v>
      </c>
      <c r="AH17" s="3">
        <v>21</v>
      </c>
      <c r="AI17" s="6">
        <f t="shared" ref="AI17" si="140">AH17/AH$19</f>
        <v>0.95454545454545459</v>
      </c>
      <c r="AJ17" s="3">
        <v>21</v>
      </c>
      <c r="AK17" s="6">
        <f t="shared" si="3"/>
        <v>0.95454545454545459</v>
      </c>
      <c r="AL17" s="69">
        <v>23</v>
      </c>
      <c r="AM17" s="6">
        <f t="shared" si="4"/>
        <v>0.88461538461538458</v>
      </c>
      <c r="AN17" s="69">
        <v>24</v>
      </c>
      <c r="AO17" s="6">
        <f t="shared" si="5"/>
        <v>0.92307692307692313</v>
      </c>
      <c r="AP17" s="69">
        <v>24</v>
      </c>
      <c r="AQ17" s="47">
        <f>AP17/AP19</f>
        <v>0.8571428571428571</v>
      </c>
      <c r="AR17" s="52">
        <v>25</v>
      </c>
      <c r="AS17" s="47">
        <f>AR17/AR19</f>
        <v>0.8928571428571429</v>
      </c>
      <c r="AT17" s="52">
        <v>28</v>
      </c>
      <c r="AU17" s="47">
        <f>AT17/AT19</f>
        <v>0.93333333333333335</v>
      </c>
      <c r="AV17" s="52">
        <v>27</v>
      </c>
      <c r="AW17" s="19">
        <f>AV17/AV19</f>
        <v>0.9</v>
      </c>
      <c r="AX17" s="32">
        <v>8</v>
      </c>
      <c r="AY17" s="6">
        <f t="shared" ref="AY17" si="141">AX17/AX$19</f>
        <v>0.88888888888888884</v>
      </c>
      <c r="AZ17" s="3">
        <v>9</v>
      </c>
      <c r="BA17" s="6">
        <f t="shared" ref="BA17" si="142">AZ17/AZ$19</f>
        <v>1</v>
      </c>
      <c r="BB17" s="3">
        <v>10</v>
      </c>
      <c r="BC17" s="6">
        <f t="shared" ref="BC17" si="143">BB17/BB$19</f>
        <v>1</v>
      </c>
      <c r="BD17" s="3">
        <v>9</v>
      </c>
      <c r="BE17" s="6">
        <f t="shared" ref="BE17" si="144">BD17/BD$19</f>
        <v>1</v>
      </c>
      <c r="BF17" s="3">
        <v>8</v>
      </c>
      <c r="BG17" s="6">
        <f t="shared" ref="BG17" si="145">BF17/BF$19</f>
        <v>1</v>
      </c>
      <c r="BH17" s="3">
        <v>8</v>
      </c>
      <c r="BI17" s="6">
        <f t="shared" si="6"/>
        <v>0.88888888888888884</v>
      </c>
      <c r="BJ17" s="69">
        <v>6</v>
      </c>
      <c r="BK17" s="6">
        <f t="shared" si="30"/>
        <v>0.8571428571428571</v>
      </c>
      <c r="BL17" s="69">
        <v>4</v>
      </c>
      <c r="BM17" s="6">
        <f t="shared" si="31"/>
        <v>0.8</v>
      </c>
      <c r="BN17" s="69">
        <v>3</v>
      </c>
      <c r="BO17" s="47">
        <f>BN17/BN19</f>
        <v>1</v>
      </c>
      <c r="BP17" s="52">
        <v>2</v>
      </c>
      <c r="BQ17" s="47">
        <f>BP17/BP19</f>
        <v>1</v>
      </c>
      <c r="BR17" s="52">
        <v>2</v>
      </c>
      <c r="BS17" s="47">
        <f>BR17/BR19</f>
        <v>1</v>
      </c>
      <c r="BT17" s="52">
        <v>2</v>
      </c>
      <c r="BU17" s="19">
        <f>BT17/BT19</f>
        <v>1</v>
      </c>
      <c r="BV17" s="32">
        <f t="shared" si="7"/>
        <v>18</v>
      </c>
      <c r="BW17" s="6">
        <f t="shared" ref="BW17" si="146">BV17/BV$19</f>
        <v>0.78260869565217395</v>
      </c>
      <c r="BX17" s="3">
        <f t="shared" si="8"/>
        <v>27</v>
      </c>
      <c r="BY17" s="6">
        <f t="shared" ref="BY17" si="147">BX17/BX$19</f>
        <v>0.84375</v>
      </c>
      <c r="BZ17" s="3">
        <f t="shared" si="9"/>
        <v>33</v>
      </c>
      <c r="CA17" s="6">
        <f t="shared" ref="CA17" si="148">BZ17/BZ$19</f>
        <v>0.89189189189189189</v>
      </c>
      <c r="CB17" s="3">
        <f t="shared" si="10"/>
        <v>38</v>
      </c>
      <c r="CC17" s="6">
        <f t="shared" ref="CC17" si="149">CB17/CB$19</f>
        <v>0.92682926829268297</v>
      </c>
      <c r="CD17" s="3">
        <f t="shared" si="11"/>
        <v>36</v>
      </c>
      <c r="CE17" s="6">
        <f t="shared" ref="CE17" si="150">CD17/CD$19</f>
        <v>0.92307692307692313</v>
      </c>
      <c r="CF17" s="3">
        <f t="shared" si="12"/>
        <v>36</v>
      </c>
      <c r="CG17" s="6">
        <f t="shared" si="13"/>
        <v>0.9</v>
      </c>
      <c r="CH17" s="69">
        <v>38</v>
      </c>
      <c r="CI17" s="6">
        <f t="shared" si="14"/>
        <v>0.86363636363636365</v>
      </c>
      <c r="CJ17" s="69">
        <v>37</v>
      </c>
      <c r="CK17" s="6">
        <f t="shared" si="15"/>
        <v>0.88095238095238093</v>
      </c>
      <c r="CL17" s="69">
        <v>36</v>
      </c>
      <c r="CM17" s="47">
        <f>CL17/CL19</f>
        <v>0.83720930232558144</v>
      </c>
      <c r="CN17" s="52">
        <v>37</v>
      </c>
      <c r="CO17" s="47">
        <f>CN17/CN19</f>
        <v>0.86046511627906974</v>
      </c>
      <c r="CP17" s="52">
        <v>41</v>
      </c>
      <c r="CQ17" s="47">
        <f>CP17/CP19</f>
        <v>0.89130434782608692</v>
      </c>
      <c r="CR17" s="52">
        <v>41</v>
      </c>
      <c r="CS17" s="19">
        <f>CR17/CR19</f>
        <v>0.87234042553191493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6"/>
        <v>0</v>
      </c>
      <c r="F18" s="10"/>
      <c r="G18" s="7">
        <f t="shared" ref="G18" si="151">F18/F$19</f>
        <v>0</v>
      </c>
      <c r="H18" s="10"/>
      <c r="I18" s="7">
        <f t="shared" ref="I18" si="152">H18/H$19</f>
        <v>0</v>
      </c>
      <c r="J18" s="10"/>
      <c r="K18" s="7">
        <f t="shared" ref="K18" si="153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/>
      <c r="AA18" s="7"/>
      <c r="AB18" s="4"/>
      <c r="AC18" s="7">
        <f t="shared" ref="AC18" si="154">AB18/AB$19</f>
        <v>0</v>
      </c>
      <c r="AD18" s="4"/>
      <c r="AE18" s="7">
        <f t="shared" ref="AE18" si="155">AD18/AD$19</f>
        <v>0</v>
      </c>
      <c r="AF18" s="4"/>
      <c r="AG18" s="7">
        <f t="shared" ref="AG18" si="156">AF18/AF$19</f>
        <v>0</v>
      </c>
      <c r="AH18" s="4"/>
      <c r="AI18" s="7">
        <f t="shared" ref="AI18" si="157">AH18/AH$19</f>
        <v>0</v>
      </c>
      <c r="AJ18" s="4"/>
      <c r="AK18" s="7">
        <f t="shared" si="3"/>
        <v>0</v>
      </c>
      <c r="AL18" s="68">
        <v>1</v>
      </c>
      <c r="AM18" s="7">
        <f t="shared" si="4"/>
        <v>3.8461538461538464E-2</v>
      </c>
      <c r="AN18" s="68"/>
      <c r="AO18" s="7"/>
      <c r="AP18" s="68"/>
      <c r="AQ18" s="46"/>
      <c r="AR18" s="50"/>
      <c r="AS18" s="72"/>
      <c r="AT18" s="50"/>
      <c r="AU18" s="72"/>
      <c r="AV18" s="50"/>
      <c r="AW18" s="56"/>
      <c r="AX18" s="33"/>
      <c r="AY18" s="7"/>
      <c r="AZ18" s="4"/>
      <c r="BA18" s="7">
        <f t="shared" ref="BA18" si="158">AZ18/AZ$19</f>
        <v>0</v>
      </c>
      <c r="BB18" s="4"/>
      <c r="BC18" s="7">
        <f t="shared" ref="BC18" si="159">BB18/BB$19</f>
        <v>0</v>
      </c>
      <c r="BD18" s="4"/>
      <c r="BE18" s="7">
        <f t="shared" ref="BE18" si="160">BD18/BD$19</f>
        <v>0</v>
      </c>
      <c r="BF18" s="4"/>
      <c r="BG18" s="7">
        <f t="shared" ref="BG18" si="161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/>
      <c r="BW18" s="7"/>
      <c r="BX18" s="4">
        <f t="shared" si="8"/>
        <v>0</v>
      </c>
      <c r="BY18" s="7">
        <f t="shared" ref="BY18" si="162">BX18/BX$19</f>
        <v>0</v>
      </c>
      <c r="BZ18" s="4">
        <f t="shared" si="9"/>
        <v>0</v>
      </c>
      <c r="CA18" s="7">
        <f t="shared" ref="CA18" si="163">BZ18/BZ$19</f>
        <v>0</v>
      </c>
      <c r="CB18" s="4">
        <f t="shared" si="10"/>
        <v>0</v>
      </c>
      <c r="CC18" s="7">
        <f t="shared" ref="CC18" si="164">CB18/CB$19</f>
        <v>0</v>
      </c>
      <c r="CD18" s="4">
        <f t="shared" si="11"/>
        <v>0</v>
      </c>
      <c r="CE18" s="7">
        <f t="shared" ref="CE18" si="165">CD18/CD$19</f>
        <v>0</v>
      </c>
      <c r="CF18" s="4">
        <f t="shared" si="12"/>
        <v>0</v>
      </c>
      <c r="CG18" s="7">
        <f t="shared" si="13"/>
        <v>0</v>
      </c>
      <c r="CH18" s="68">
        <v>1</v>
      </c>
      <c r="CI18" s="7">
        <f t="shared" si="14"/>
        <v>2.2727272727272728E-2</v>
      </c>
      <c r="CJ18" s="68"/>
      <c r="CK18" s="7"/>
      <c r="CL18" s="68"/>
      <c r="CM18" s="46"/>
      <c r="CN18" s="50"/>
      <c r="CO18" s="72"/>
      <c r="CP18" s="50"/>
      <c r="CQ18" s="72"/>
      <c r="CR18" s="50"/>
      <c r="CS18" s="56"/>
    </row>
    <row r="19" spans="1:97" ht="47.25" customHeight="1" thickTop="1" thickBot="1" x14ac:dyDescent="0.3">
      <c r="A19" s="31" t="s">
        <v>8</v>
      </c>
      <c r="B19" s="42">
        <f>SUM(B11:B18)</f>
        <v>6</v>
      </c>
      <c r="C19" s="43"/>
      <c r="D19" s="43">
        <f t="shared" ref="D19:CD19" si="166">SUM(D11:D18)</f>
        <v>8</v>
      </c>
      <c r="E19" s="43"/>
      <c r="F19" s="43">
        <f t="shared" si="166"/>
        <v>9</v>
      </c>
      <c r="G19" s="43"/>
      <c r="H19" s="43">
        <f t="shared" si="166"/>
        <v>10</v>
      </c>
      <c r="I19" s="43"/>
      <c r="J19" s="43">
        <f t="shared" si="166"/>
        <v>9</v>
      </c>
      <c r="K19" s="43"/>
      <c r="L19" s="43">
        <f>SUM(L11:L18)</f>
        <v>9</v>
      </c>
      <c r="M19" s="63"/>
      <c r="N19" s="48">
        <f>SUM(N11:N18)</f>
        <v>11</v>
      </c>
      <c r="O19" s="48"/>
      <c r="P19" s="48">
        <f>SUM(P11:P18)</f>
        <v>11</v>
      </c>
      <c r="Q19" s="48"/>
      <c r="R19" s="66">
        <f>SUM(R11:R18)</f>
        <v>12</v>
      </c>
      <c r="S19" s="43"/>
      <c r="T19" s="54">
        <f>SUM(T11:T18)</f>
        <v>13</v>
      </c>
      <c r="U19" s="77"/>
      <c r="V19" s="54">
        <f>SUM(V11:V18)</f>
        <v>14</v>
      </c>
      <c r="W19" s="77"/>
      <c r="X19" s="54">
        <f>SUM(X11:X18)</f>
        <v>15</v>
      </c>
      <c r="Y19" s="65"/>
      <c r="Z19" s="42">
        <f t="shared" si="166"/>
        <v>8</v>
      </c>
      <c r="AA19" s="43"/>
      <c r="AB19" s="43">
        <f t="shared" si="166"/>
        <v>15</v>
      </c>
      <c r="AC19" s="43"/>
      <c r="AD19" s="43">
        <f t="shared" si="166"/>
        <v>18</v>
      </c>
      <c r="AE19" s="43"/>
      <c r="AF19" s="43">
        <f t="shared" si="166"/>
        <v>22</v>
      </c>
      <c r="AG19" s="43"/>
      <c r="AH19" s="43">
        <f t="shared" si="166"/>
        <v>22</v>
      </c>
      <c r="AI19" s="43"/>
      <c r="AJ19" s="43">
        <f>SUM(AJ11:AJ18)</f>
        <v>22</v>
      </c>
      <c r="AK19" s="63"/>
      <c r="AL19" s="48">
        <f>SUM(AL11:AL18)</f>
        <v>26</v>
      </c>
      <c r="AM19" s="48"/>
      <c r="AN19" s="48">
        <f>SUM(AN11:AN18)</f>
        <v>26</v>
      </c>
      <c r="AO19" s="48"/>
      <c r="AP19" s="66">
        <f>SUM(AP11:AP18)</f>
        <v>28</v>
      </c>
      <c r="AQ19" s="43"/>
      <c r="AR19" s="54">
        <f>SUM(AR11:AR18)</f>
        <v>28</v>
      </c>
      <c r="AS19" s="77"/>
      <c r="AT19" s="54">
        <f>SUM(AT11:AT18)</f>
        <v>30</v>
      </c>
      <c r="AU19" s="77"/>
      <c r="AV19" s="54">
        <f>SUM(AV11:AV18)</f>
        <v>30</v>
      </c>
      <c r="AW19" s="65"/>
      <c r="AX19" s="42">
        <f t="shared" si="166"/>
        <v>9</v>
      </c>
      <c r="AY19" s="43"/>
      <c r="AZ19" s="43">
        <f t="shared" si="166"/>
        <v>9</v>
      </c>
      <c r="BA19" s="43"/>
      <c r="BB19" s="43">
        <f t="shared" si="166"/>
        <v>10</v>
      </c>
      <c r="BC19" s="43"/>
      <c r="BD19" s="43">
        <f t="shared" si="166"/>
        <v>9</v>
      </c>
      <c r="BE19" s="43"/>
      <c r="BF19" s="43">
        <f t="shared" si="166"/>
        <v>8</v>
      </c>
      <c r="BG19" s="43"/>
      <c r="BH19" s="43">
        <f>SUM(BH11:BH18)</f>
        <v>9</v>
      </c>
      <c r="BI19" s="63"/>
      <c r="BJ19" s="48">
        <f>SUM(BJ11:BJ18)</f>
        <v>7</v>
      </c>
      <c r="BK19" s="48"/>
      <c r="BL19" s="48">
        <f>SUM(BL11:BL18)</f>
        <v>5</v>
      </c>
      <c r="BM19" s="48"/>
      <c r="BN19" s="66">
        <f>SUM(BN11:BN18)</f>
        <v>3</v>
      </c>
      <c r="BO19" s="43"/>
      <c r="BP19" s="54">
        <f>SUM(BP11:BP18)</f>
        <v>2</v>
      </c>
      <c r="BQ19" s="77"/>
      <c r="BR19" s="54">
        <f>SUM(BR11:BR18)</f>
        <v>2</v>
      </c>
      <c r="BS19" s="77"/>
      <c r="BT19" s="54">
        <f>SUM(BT11:BT18)</f>
        <v>2</v>
      </c>
      <c r="BU19" s="65"/>
      <c r="BV19" s="42">
        <f t="shared" si="166"/>
        <v>23</v>
      </c>
      <c r="BW19" s="43"/>
      <c r="BX19" s="43">
        <f t="shared" si="166"/>
        <v>32</v>
      </c>
      <c r="BY19" s="43"/>
      <c r="BZ19" s="43">
        <f t="shared" si="166"/>
        <v>37</v>
      </c>
      <c r="CA19" s="43"/>
      <c r="CB19" s="43">
        <f t="shared" si="166"/>
        <v>41</v>
      </c>
      <c r="CC19" s="43"/>
      <c r="CD19" s="43">
        <f t="shared" si="166"/>
        <v>39</v>
      </c>
      <c r="CE19" s="43"/>
      <c r="CF19" s="43">
        <f t="shared" ref="CF19" si="167">SUM(CF11:CF18)</f>
        <v>40</v>
      </c>
      <c r="CG19" s="63"/>
      <c r="CH19" s="48">
        <f>SUM(CH11:CH18)</f>
        <v>44</v>
      </c>
      <c r="CI19" s="48"/>
      <c r="CJ19" s="48">
        <f>SUM(CJ11:CJ18)</f>
        <v>42</v>
      </c>
      <c r="CK19" s="48"/>
      <c r="CL19" s="66">
        <f>SUM(CL11:CL18)</f>
        <v>43</v>
      </c>
      <c r="CM19" s="43"/>
      <c r="CN19" s="54">
        <f>SUM(CN11:CN18)</f>
        <v>43</v>
      </c>
      <c r="CO19" s="77"/>
      <c r="CP19" s="54">
        <f>SUM(CP11:CP18)</f>
        <v>46</v>
      </c>
      <c r="CQ19" s="77"/>
      <c r="CR19" s="54">
        <f>SUM(CR11:CR18)</f>
        <v>47</v>
      </c>
      <c r="CS19" s="65"/>
    </row>
  </sheetData>
  <mergeCells count="55">
    <mergeCell ref="CP8:CQ8"/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L8:BM8"/>
    <mergeCell ref="AL8:AM8"/>
    <mergeCell ref="AN8:AO8"/>
    <mergeCell ref="CD8:CE8"/>
    <mergeCell ref="V8:W8"/>
    <mergeCell ref="AT8:AU8"/>
    <mergeCell ref="AD8:AE8"/>
    <mergeCell ref="AB8:AC8"/>
    <mergeCell ref="N8:O8"/>
    <mergeCell ref="BT8:BU8"/>
    <mergeCell ref="BJ8:BK8"/>
    <mergeCell ref="BR8:BS8"/>
    <mergeCell ref="BZ8:CA8"/>
    <mergeCell ref="BV7:CS7"/>
    <mergeCell ref="T8:U8"/>
    <mergeCell ref="A6:CS6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R8:AS8"/>
    <mergeCell ref="BP8:BQ8"/>
    <mergeCell ref="CN8:CO8"/>
    <mergeCell ref="P8:Q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</mergeCells>
  <printOptions horizontalCentered="1"/>
  <pageMargins left="0.7" right="0.7" top="0.75" bottom="0.75" header="0.3" footer="0.3"/>
  <pageSetup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15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5</v>
      </c>
      <c r="C9" s="8">
        <f>B9/B$19</f>
        <v>0.35714285714285715</v>
      </c>
      <c r="D9" s="11">
        <v>4</v>
      </c>
      <c r="E9" s="8">
        <f>D9/D$19</f>
        <v>0.26666666666666666</v>
      </c>
      <c r="F9" s="11">
        <v>4</v>
      </c>
      <c r="G9" s="8">
        <f>F9/F$19</f>
        <v>0.26666666666666666</v>
      </c>
      <c r="H9" s="11">
        <v>6</v>
      </c>
      <c r="I9" s="8">
        <f>H9/H$19</f>
        <v>0.35294117647058826</v>
      </c>
      <c r="J9" s="11">
        <v>6</v>
      </c>
      <c r="K9" s="8">
        <f>J9/J$19</f>
        <v>0.35294117647058826</v>
      </c>
      <c r="L9" s="11">
        <v>7</v>
      </c>
      <c r="M9" s="8">
        <f t="shared" ref="M9:M18" si="0">L9/L$19</f>
        <v>0.3888888888888889</v>
      </c>
      <c r="N9" s="67">
        <v>9</v>
      </c>
      <c r="O9" s="8">
        <f t="shared" ref="O9:O18" si="1">N9/N$19</f>
        <v>0.42857142857142855</v>
      </c>
      <c r="P9" s="67">
        <v>9</v>
      </c>
      <c r="Q9" s="8">
        <f t="shared" ref="Q9:Q18" si="2">P9/P$19</f>
        <v>0.36</v>
      </c>
      <c r="R9" s="67">
        <v>8</v>
      </c>
      <c r="S9" s="45">
        <f>R9/R19</f>
        <v>0.32</v>
      </c>
      <c r="T9" s="49">
        <v>7</v>
      </c>
      <c r="U9" s="73">
        <f>T9/T19</f>
        <v>0.28000000000000003</v>
      </c>
      <c r="V9" s="49">
        <v>7</v>
      </c>
      <c r="W9" s="73">
        <f>V9/V19</f>
        <v>0.30434782608695654</v>
      </c>
      <c r="X9" s="49">
        <v>8</v>
      </c>
      <c r="Y9" s="55">
        <f>X9/X19</f>
        <v>0.32</v>
      </c>
      <c r="Z9" s="34">
        <v>8</v>
      </c>
      <c r="AA9" s="8">
        <f>Z9/Z$19</f>
        <v>0.22222222222222221</v>
      </c>
      <c r="AB9" s="5">
        <v>12</v>
      </c>
      <c r="AC9" s="8">
        <f>AB9/AB$19</f>
        <v>0.27906976744186046</v>
      </c>
      <c r="AD9" s="5">
        <v>10</v>
      </c>
      <c r="AE9" s="8">
        <f>AD9/AD$19</f>
        <v>0.21276595744680851</v>
      </c>
      <c r="AF9" s="5">
        <v>11</v>
      </c>
      <c r="AG9" s="8">
        <f>AF9/AF$19</f>
        <v>0.24444444444444444</v>
      </c>
      <c r="AH9" s="5">
        <v>12</v>
      </c>
      <c r="AI9" s="8">
        <f>AH9/AH$19</f>
        <v>0.2608695652173913</v>
      </c>
      <c r="AJ9" s="5">
        <v>11</v>
      </c>
      <c r="AK9" s="8">
        <f t="shared" ref="AK9:AK18" si="3">AJ9/AJ$19</f>
        <v>0.2391304347826087</v>
      </c>
      <c r="AL9" s="67">
        <v>15</v>
      </c>
      <c r="AM9" s="8">
        <f t="shared" ref="AM9:AM18" si="4">AL9/AL$19</f>
        <v>0.28846153846153844</v>
      </c>
      <c r="AN9" s="67">
        <v>16</v>
      </c>
      <c r="AO9" s="8">
        <f t="shared" ref="AO9:AO18" si="5">AN9/AN$19</f>
        <v>0.33333333333333331</v>
      </c>
      <c r="AP9" s="67">
        <v>12</v>
      </c>
      <c r="AQ9" s="45">
        <f>AP9/AP19</f>
        <v>0.26666666666666666</v>
      </c>
      <c r="AR9" s="49">
        <v>15</v>
      </c>
      <c r="AS9" s="73">
        <f>AR9/AR19</f>
        <v>0.30612244897959184</v>
      </c>
      <c r="AT9" s="49">
        <v>15</v>
      </c>
      <c r="AU9" s="73">
        <f>AT9/AT19</f>
        <v>0.28301886792452829</v>
      </c>
      <c r="AV9" s="49">
        <v>16</v>
      </c>
      <c r="AW9" s="55">
        <f>AV9/AV19</f>
        <v>0.31372549019607843</v>
      </c>
      <c r="AX9" s="34"/>
      <c r="AY9" s="8">
        <f>AX9/AX$19</f>
        <v>0</v>
      </c>
      <c r="AZ9" s="5">
        <v>2</v>
      </c>
      <c r="BA9" s="8">
        <f>AZ9/AZ$19</f>
        <v>0.11764705882352941</v>
      </c>
      <c r="BB9" s="5">
        <v>2</v>
      </c>
      <c r="BC9" s="8">
        <f>BB9/BB$19</f>
        <v>0.1111111111111111</v>
      </c>
      <c r="BD9" s="5">
        <v>1</v>
      </c>
      <c r="BE9" s="8">
        <f>BD9/BD$19</f>
        <v>6.6666666666666666E-2</v>
      </c>
      <c r="BF9" s="5">
        <v>1</v>
      </c>
      <c r="BG9" s="8">
        <f>BF9/BF$19</f>
        <v>7.1428571428571425E-2</v>
      </c>
      <c r="BH9" s="5"/>
      <c r="BI9" s="8">
        <f t="shared" ref="BI9:BI18" si="6">BH9/BH$19</f>
        <v>0</v>
      </c>
      <c r="BJ9" s="67"/>
      <c r="BK9" s="8"/>
      <c r="BL9" s="67"/>
      <c r="BM9" s="8"/>
      <c r="BN9" s="67"/>
      <c r="BO9" s="45"/>
      <c r="BP9" s="49"/>
      <c r="BQ9" s="73"/>
      <c r="BR9" s="49"/>
      <c r="BS9" s="73"/>
      <c r="BT9" s="49"/>
      <c r="BU9" s="55"/>
      <c r="BV9" s="34">
        <f t="shared" ref="BV9:BV18" si="7">B9+Z9+AX9</f>
        <v>13</v>
      </c>
      <c r="BW9" s="8">
        <f>BV9/BV$19</f>
        <v>0.203125</v>
      </c>
      <c r="BX9" s="5">
        <f t="shared" ref="BX9:BX18" si="8">D9+AB9+AZ9</f>
        <v>18</v>
      </c>
      <c r="BY9" s="8">
        <f>BX9/BX$19</f>
        <v>0.24</v>
      </c>
      <c r="BZ9" s="5">
        <f t="shared" ref="BZ9:BZ18" si="9">F9+AD9+BB9</f>
        <v>16</v>
      </c>
      <c r="CA9" s="8">
        <f>BZ9/BZ$19</f>
        <v>0.2</v>
      </c>
      <c r="CB9" s="5">
        <f t="shared" ref="CB9:CB18" si="10">H9+AF9+BD9</f>
        <v>18</v>
      </c>
      <c r="CC9" s="8">
        <f>CB9/CB$19</f>
        <v>0.23376623376623376</v>
      </c>
      <c r="CD9" s="5">
        <f t="shared" ref="CD9:CD18" si="11">J9+AH9+BF9</f>
        <v>19</v>
      </c>
      <c r="CE9" s="8">
        <f>CD9/CD$19</f>
        <v>0.24675324675324675</v>
      </c>
      <c r="CF9" s="5">
        <f t="shared" ref="CF9:CF18" si="12">L9+AJ9+BH9</f>
        <v>18</v>
      </c>
      <c r="CG9" s="8">
        <f t="shared" ref="CG9:CG18" si="13">CF9/CF$19</f>
        <v>0.23684210526315788</v>
      </c>
      <c r="CH9" s="67">
        <v>24</v>
      </c>
      <c r="CI9" s="8">
        <f t="shared" ref="CI9:CI18" si="14">CH9/CH$19</f>
        <v>0.28915662650602408</v>
      </c>
      <c r="CJ9" s="67">
        <v>25</v>
      </c>
      <c r="CK9" s="8">
        <f t="shared" ref="CK9:CK18" si="15">CJ9/CJ$19</f>
        <v>0.3048780487804878</v>
      </c>
      <c r="CL9" s="67">
        <v>20</v>
      </c>
      <c r="CM9" s="45">
        <f>CL9/CL19</f>
        <v>0.26315789473684209</v>
      </c>
      <c r="CN9" s="49">
        <v>22</v>
      </c>
      <c r="CO9" s="73">
        <f>CN9/CN19</f>
        <v>0.27848101265822783</v>
      </c>
      <c r="CP9" s="49">
        <v>22</v>
      </c>
      <c r="CQ9" s="73">
        <f>CP9/CP19</f>
        <v>0.27848101265822783</v>
      </c>
      <c r="CR9" s="49">
        <v>24</v>
      </c>
      <c r="CS9" s="55">
        <f>CR9/CR19</f>
        <v>0.30379746835443039</v>
      </c>
    </row>
    <row r="10" spans="1:97" ht="47.25" customHeight="1" thickBot="1" x14ac:dyDescent="0.3">
      <c r="A10" s="29" t="s">
        <v>10</v>
      </c>
      <c r="B10" s="36">
        <v>9</v>
      </c>
      <c r="C10" s="7">
        <f t="shared" ref="C10:E18" si="16">B10/B$19</f>
        <v>0.6428571428571429</v>
      </c>
      <c r="D10" s="10">
        <v>11</v>
      </c>
      <c r="E10" s="7">
        <f t="shared" si="16"/>
        <v>0.73333333333333328</v>
      </c>
      <c r="F10" s="10">
        <v>11</v>
      </c>
      <c r="G10" s="7">
        <f t="shared" ref="G10" si="17">F10/F$19</f>
        <v>0.73333333333333328</v>
      </c>
      <c r="H10" s="10">
        <v>11</v>
      </c>
      <c r="I10" s="7">
        <f t="shared" ref="I10" si="18">H10/H$19</f>
        <v>0.6470588235294118</v>
      </c>
      <c r="J10" s="10">
        <v>11</v>
      </c>
      <c r="K10" s="7">
        <f t="shared" ref="K10" si="19">J10/J$19</f>
        <v>0.6470588235294118</v>
      </c>
      <c r="L10" s="10">
        <v>11</v>
      </c>
      <c r="M10" s="7">
        <f t="shared" si="0"/>
        <v>0.61111111111111116</v>
      </c>
      <c r="N10" s="68">
        <v>12</v>
      </c>
      <c r="O10" s="7">
        <f t="shared" si="1"/>
        <v>0.5714285714285714</v>
      </c>
      <c r="P10" s="68">
        <v>16</v>
      </c>
      <c r="Q10" s="7">
        <f t="shared" si="2"/>
        <v>0.64</v>
      </c>
      <c r="R10" s="68">
        <v>17</v>
      </c>
      <c r="S10" s="46">
        <f>R10/R19</f>
        <v>0.68</v>
      </c>
      <c r="T10" s="50">
        <v>18</v>
      </c>
      <c r="U10" s="72">
        <f>T10/T19</f>
        <v>0.72</v>
      </c>
      <c r="V10" s="50">
        <v>16</v>
      </c>
      <c r="W10" s="72">
        <f>V10/V19</f>
        <v>0.69565217391304346</v>
      </c>
      <c r="X10" s="50">
        <v>17</v>
      </c>
      <c r="Y10" s="56">
        <f>X10/X19</f>
        <v>0.68</v>
      </c>
      <c r="Z10" s="33">
        <v>28</v>
      </c>
      <c r="AA10" s="7">
        <f t="shared" ref="AA10" si="20">Z10/Z$19</f>
        <v>0.77777777777777779</v>
      </c>
      <c r="AB10" s="4">
        <v>31</v>
      </c>
      <c r="AC10" s="7">
        <f t="shared" ref="AC10" si="21">AB10/AB$19</f>
        <v>0.72093023255813948</v>
      </c>
      <c r="AD10" s="4">
        <v>37</v>
      </c>
      <c r="AE10" s="7">
        <f t="shared" ref="AE10" si="22">AD10/AD$19</f>
        <v>0.78723404255319152</v>
      </c>
      <c r="AF10" s="4">
        <v>34</v>
      </c>
      <c r="AG10" s="7">
        <f t="shared" ref="AG10" si="23">AF10/AF$19</f>
        <v>0.75555555555555554</v>
      </c>
      <c r="AH10" s="4">
        <v>34</v>
      </c>
      <c r="AI10" s="7">
        <f t="shared" ref="AI10" si="24">AH10/AH$19</f>
        <v>0.73913043478260865</v>
      </c>
      <c r="AJ10" s="4">
        <v>35</v>
      </c>
      <c r="AK10" s="7">
        <f t="shared" si="3"/>
        <v>0.76086956521739135</v>
      </c>
      <c r="AL10" s="68">
        <v>37</v>
      </c>
      <c r="AM10" s="7">
        <f t="shared" si="4"/>
        <v>0.71153846153846156</v>
      </c>
      <c r="AN10" s="68">
        <v>32</v>
      </c>
      <c r="AO10" s="7">
        <f t="shared" si="5"/>
        <v>0.66666666666666663</v>
      </c>
      <c r="AP10" s="68">
        <v>33</v>
      </c>
      <c r="AQ10" s="46">
        <f>AP10/AP19</f>
        <v>0.73333333333333328</v>
      </c>
      <c r="AR10" s="50">
        <v>34</v>
      </c>
      <c r="AS10" s="72">
        <f>AR10/AR19</f>
        <v>0.69387755102040816</v>
      </c>
      <c r="AT10" s="50">
        <v>38</v>
      </c>
      <c r="AU10" s="72">
        <f>AT10/AT19</f>
        <v>0.71698113207547165</v>
      </c>
      <c r="AV10" s="50">
        <v>35</v>
      </c>
      <c r="AW10" s="56">
        <f>AV10/AV19</f>
        <v>0.68627450980392157</v>
      </c>
      <c r="AX10" s="33">
        <v>14</v>
      </c>
      <c r="AY10" s="7">
        <f t="shared" ref="AY10" si="25">AX10/AX$19</f>
        <v>1</v>
      </c>
      <c r="AZ10" s="4">
        <v>15</v>
      </c>
      <c r="BA10" s="7">
        <f t="shared" ref="BA10" si="26">AZ10/AZ$19</f>
        <v>0.88235294117647056</v>
      </c>
      <c r="BB10" s="4">
        <v>16</v>
      </c>
      <c r="BC10" s="7">
        <f t="shared" ref="BC10" si="27">BB10/BB$19</f>
        <v>0.88888888888888884</v>
      </c>
      <c r="BD10" s="4">
        <v>14</v>
      </c>
      <c r="BE10" s="7">
        <f t="shared" ref="BE10" si="28">BD10/BD$19</f>
        <v>0.93333333333333335</v>
      </c>
      <c r="BF10" s="4">
        <v>13</v>
      </c>
      <c r="BG10" s="7">
        <f t="shared" ref="BG10" si="29">BF10/BF$19</f>
        <v>0.9285714285714286</v>
      </c>
      <c r="BH10" s="4">
        <v>12</v>
      </c>
      <c r="BI10" s="7">
        <f t="shared" si="6"/>
        <v>1</v>
      </c>
      <c r="BJ10" s="68">
        <v>10</v>
      </c>
      <c r="BK10" s="7">
        <f t="shared" ref="BK10:BK17" si="30">BJ10/BJ$19</f>
        <v>1</v>
      </c>
      <c r="BL10" s="68">
        <v>9</v>
      </c>
      <c r="BM10" s="7">
        <f t="shared" ref="BM10:BM17" si="31">BL10/BL$19</f>
        <v>1</v>
      </c>
      <c r="BN10" s="68">
        <v>6</v>
      </c>
      <c r="BO10" s="46">
        <f>BN10/BN19</f>
        <v>1</v>
      </c>
      <c r="BP10" s="50">
        <v>5</v>
      </c>
      <c r="BQ10" s="72">
        <f>BP10/BP19</f>
        <v>1</v>
      </c>
      <c r="BR10" s="50">
        <v>3</v>
      </c>
      <c r="BS10" s="72">
        <f>BR10/BR19</f>
        <v>1</v>
      </c>
      <c r="BT10" s="50">
        <v>3</v>
      </c>
      <c r="BU10" s="56">
        <f>BT10/BT19</f>
        <v>1</v>
      </c>
      <c r="BV10" s="33">
        <f t="shared" si="7"/>
        <v>51</v>
      </c>
      <c r="BW10" s="7">
        <f t="shared" ref="BW10" si="32">BV10/BV$19</f>
        <v>0.796875</v>
      </c>
      <c r="BX10" s="4">
        <f t="shared" si="8"/>
        <v>57</v>
      </c>
      <c r="BY10" s="7">
        <f t="shared" ref="BY10" si="33">BX10/BX$19</f>
        <v>0.76</v>
      </c>
      <c r="BZ10" s="4">
        <f t="shared" si="9"/>
        <v>64</v>
      </c>
      <c r="CA10" s="7">
        <f t="shared" ref="CA10" si="34">BZ10/BZ$19</f>
        <v>0.8</v>
      </c>
      <c r="CB10" s="4">
        <f t="shared" si="10"/>
        <v>59</v>
      </c>
      <c r="CC10" s="7">
        <f t="shared" ref="CC10" si="35">CB10/CB$19</f>
        <v>0.76623376623376627</v>
      </c>
      <c r="CD10" s="4">
        <f t="shared" si="11"/>
        <v>58</v>
      </c>
      <c r="CE10" s="7">
        <f t="shared" ref="CE10" si="36">CD10/CD$19</f>
        <v>0.75324675324675328</v>
      </c>
      <c r="CF10" s="4">
        <f t="shared" si="12"/>
        <v>58</v>
      </c>
      <c r="CG10" s="7">
        <f t="shared" si="13"/>
        <v>0.76315789473684215</v>
      </c>
      <c r="CH10" s="68">
        <v>59</v>
      </c>
      <c r="CI10" s="7">
        <f t="shared" si="14"/>
        <v>0.71084337349397586</v>
      </c>
      <c r="CJ10" s="68">
        <v>57</v>
      </c>
      <c r="CK10" s="7">
        <f t="shared" si="15"/>
        <v>0.69512195121951215</v>
      </c>
      <c r="CL10" s="68">
        <v>56</v>
      </c>
      <c r="CM10" s="46">
        <f>CL10/CL19</f>
        <v>0.73684210526315785</v>
      </c>
      <c r="CN10" s="50">
        <v>57</v>
      </c>
      <c r="CO10" s="72">
        <f>CN10/CN19</f>
        <v>0.72151898734177211</v>
      </c>
      <c r="CP10" s="50">
        <v>57</v>
      </c>
      <c r="CQ10" s="72">
        <f>CP10/CP19</f>
        <v>0.72151898734177211</v>
      </c>
      <c r="CR10" s="50">
        <v>55</v>
      </c>
      <c r="CS10" s="56">
        <f>CR10/CR19</f>
        <v>0.69620253164556967</v>
      </c>
    </row>
    <row r="11" spans="1:97" ht="47.25" customHeight="1" thickTop="1" x14ac:dyDescent="0.25">
      <c r="A11" s="30" t="s">
        <v>0</v>
      </c>
      <c r="B11" s="37">
        <v>1</v>
      </c>
      <c r="C11" s="8">
        <f t="shared" si="16"/>
        <v>7.1428571428571425E-2</v>
      </c>
      <c r="D11" s="11">
        <v>1</v>
      </c>
      <c r="E11" s="8">
        <f t="shared" si="16"/>
        <v>6.6666666666666666E-2</v>
      </c>
      <c r="F11" s="11">
        <v>1</v>
      </c>
      <c r="G11" s="8">
        <f t="shared" ref="G11" si="37">F11/F$19</f>
        <v>6.6666666666666666E-2</v>
      </c>
      <c r="H11" s="11">
        <v>1</v>
      </c>
      <c r="I11" s="8">
        <f t="shared" ref="I11" si="38">H11/H$19</f>
        <v>5.8823529411764705E-2</v>
      </c>
      <c r="J11" s="11">
        <v>1</v>
      </c>
      <c r="K11" s="8">
        <f t="shared" ref="K11" si="39">J11/J$19</f>
        <v>5.8823529411764705E-2</v>
      </c>
      <c r="L11" s="11">
        <v>1</v>
      </c>
      <c r="M11" s="8">
        <f t="shared" si="0"/>
        <v>5.5555555555555552E-2</v>
      </c>
      <c r="N11" s="67">
        <v>2</v>
      </c>
      <c r="O11" s="8">
        <f t="shared" si="1"/>
        <v>9.5238095238095233E-2</v>
      </c>
      <c r="P11" s="67">
        <v>2</v>
      </c>
      <c r="Q11" s="8">
        <f t="shared" si="2"/>
        <v>0.08</v>
      </c>
      <c r="R11" s="67">
        <v>2</v>
      </c>
      <c r="S11" s="45">
        <f>R11/R19</f>
        <v>0.08</v>
      </c>
      <c r="T11" s="51">
        <v>2</v>
      </c>
      <c r="U11" s="74">
        <f>T11/T19</f>
        <v>0.08</v>
      </c>
      <c r="V11" s="51">
        <v>2</v>
      </c>
      <c r="W11" s="74">
        <f>V11/V19</f>
        <v>8.6956521739130432E-2</v>
      </c>
      <c r="X11" s="51">
        <v>2</v>
      </c>
      <c r="Y11" s="57">
        <f>X11/X19</f>
        <v>0.08</v>
      </c>
      <c r="Z11" s="34">
        <v>2</v>
      </c>
      <c r="AA11" s="8">
        <f t="shared" ref="AA11" si="40">Z11/Z$19</f>
        <v>5.5555555555555552E-2</v>
      </c>
      <c r="AB11" s="5">
        <v>2</v>
      </c>
      <c r="AC11" s="8">
        <f t="shared" ref="AC11" si="41">AB11/AB$19</f>
        <v>4.6511627906976744E-2</v>
      </c>
      <c r="AD11" s="5">
        <v>2</v>
      </c>
      <c r="AE11" s="8">
        <f t="shared" ref="AE11" si="42">AD11/AD$19</f>
        <v>4.2553191489361701E-2</v>
      </c>
      <c r="AF11" s="5">
        <v>1</v>
      </c>
      <c r="AG11" s="8">
        <f t="shared" ref="AG11" si="43">AF11/AF$19</f>
        <v>2.2222222222222223E-2</v>
      </c>
      <c r="AH11" s="5">
        <v>2</v>
      </c>
      <c r="AI11" s="8">
        <f t="shared" ref="AI11" si="44">AH11/AH$19</f>
        <v>4.3478260869565216E-2</v>
      </c>
      <c r="AJ11" s="5"/>
      <c r="AK11" s="8">
        <f t="shared" si="3"/>
        <v>0</v>
      </c>
      <c r="AL11" s="67"/>
      <c r="AM11" s="8"/>
      <c r="AN11" s="67"/>
      <c r="AO11" s="8"/>
      <c r="AP11" s="67"/>
      <c r="AQ11" s="45"/>
      <c r="AR11" s="51">
        <v>1</v>
      </c>
      <c r="AS11" s="74">
        <f>AR11/AR19</f>
        <v>2.0408163265306121E-2</v>
      </c>
      <c r="AT11" s="51">
        <v>1</v>
      </c>
      <c r="AU11" s="74">
        <f>AT11/AT19</f>
        <v>1.8867924528301886E-2</v>
      </c>
      <c r="AV11" s="51">
        <v>1</v>
      </c>
      <c r="AW11" s="57">
        <f>AV11/AV19</f>
        <v>1.9607843137254902E-2</v>
      </c>
      <c r="AX11" s="34"/>
      <c r="AY11" s="8"/>
      <c r="AZ11" s="5"/>
      <c r="BA11" s="8">
        <f t="shared" ref="BA11" si="45">AZ11/AZ$19</f>
        <v>0</v>
      </c>
      <c r="BB11" s="5"/>
      <c r="BC11" s="8">
        <f t="shared" ref="BC11" si="46">BB11/BB$19</f>
        <v>0</v>
      </c>
      <c r="BD11" s="5"/>
      <c r="BE11" s="8">
        <f t="shared" ref="BE11" si="47">BD11/BD$19</f>
        <v>0</v>
      </c>
      <c r="BF11" s="5"/>
      <c r="BG11" s="8">
        <f t="shared" ref="BG11" si="48">BF11/BF$19</f>
        <v>0</v>
      </c>
      <c r="BH11" s="5"/>
      <c r="BI11" s="8">
        <f t="shared" si="6"/>
        <v>0</v>
      </c>
      <c r="BJ11" s="67"/>
      <c r="BK11" s="8"/>
      <c r="BL11" s="67"/>
      <c r="BM11" s="8"/>
      <c r="BN11" s="67"/>
      <c r="BO11" s="45"/>
      <c r="BP11" s="51"/>
      <c r="BQ11" s="74"/>
      <c r="BR11" s="51"/>
      <c r="BS11" s="74"/>
      <c r="BT11" s="51"/>
      <c r="BU11" s="57"/>
      <c r="BV11" s="34">
        <f t="shared" si="7"/>
        <v>3</v>
      </c>
      <c r="BW11" s="8">
        <f t="shared" ref="BW11" si="49">BV11/BV$19</f>
        <v>4.6875E-2</v>
      </c>
      <c r="BX11" s="5">
        <f t="shared" si="8"/>
        <v>3</v>
      </c>
      <c r="BY11" s="8">
        <f t="shared" ref="BY11" si="50">BX11/BX$19</f>
        <v>0.04</v>
      </c>
      <c r="BZ11" s="5">
        <f t="shared" si="9"/>
        <v>3</v>
      </c>
      <c r="CA11" s="8">
        <f t="shared" ref="CA11" si="51">BZ11/BZ$19</f>
        <v>3.7499999999999999E-2</v>
      </c>
      <c r="CB11" s="5">
        <f t="shared" si="10"/>
        <v>2</v>
      </c>
      <c r="CC11" s="8">
        <f t="shared" ref="CC11" si="52">CB11/CB$19</f>
        <v>2.5974025974025976E-2</v>
      </c>
      <c r="CD11" s="5">
        <f t="shared" si="11"/>
        <v>3</v>
      </c>
      <c r="CE11" s="8">
        <f t="shared" ref="CE11" si="53">CD11/CD$19</f>
        <v>3.896103896103896E-2</v>
      </c>
      <c r="CF11" s="5">
        <f t="shared" si="12"/>
        <v>1</v>
      </c>
      <c r="CG11" s="8">
        <f t="shared" si="13"/>
        <v>1.3157894736842105E-2</v>
      </c>
      <c r="CH11" s="67">
        <v>2</v>
      </c>
      <c r="CI11" s="8">
        <f t="shared" si="14"/>
        <v>2.4096385542168676E-2</v>
      </c>
      <c r="CJ11" s="67">
        <v>2</v>
      </c>
      <c r="CK11" s="8">
        <f t="shared" si="15"/>
        <v>2.4390243902439025E-2</v>
      </c>
      <c r="CL11" s="67">
        <v>2</v>
      </c>
      <c r="CM11" s="45">
        <f>CL11/CL19</f>
        <v>2.6315789473684209E-2</v>
      </c>
      <c r="CN11" s="51">
        <v>3</v>
      </c>
      <c r="CO11" s="74">
        <f>CN11/CN19</f>
        <v>3.7974683544303799E-2</v>
      </c>
      <c r="CP11" s="51">
        <v>3</v>
      </c>
      <c r="CQ11" s="74">
        <f>CP11/CP19</f>
        <v>3.7974683544303799E-2</v>
      </c>
      <c r="CR11" s="51">
        <v>3</v>
      </c>
      <c r="CS11" s="57">
        <f>CR11/CR19</f>
        <v>3.7974683544303799E-2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6"/>
        <v>0</v>
      </c>
      <c r="F12" s="9"/>
      <c r="G12" s="6">
        <f t="shared" ref="G12" si="54">F12/F$19</f>
        <v>0</v>
      </c>
      <c r="H12" s="9"/>
      <c r="I12" s="6">
        <f t="shared" ref="I12" si="55">H12/H$19</f>
        <v>0</v>
      </c>
      <c r="J12" s="9"/>
      <c r="K12" s="6">
        <f t="shared" ref="K12" si="56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52"/>
      <c r="W12" s="47"/>
      <c r="X12" s="52"/>
      <c r="Y12" s="19"/>
      <c r="Z12" s="32"/>
      <c r="AA12" s="6"/>
      <c r="AB12" s="3"/>
      <c r="AC12" s="6">
        <f t="shared" ref="AC12" si="57">AB12/AB$19</f>
        <v>0</v>
      </c>
      <c r="AD12" s="3">
        <v>1</v>
      </c>
      <c r="AE12" s="6">
        <f t="shared" ref="AE12" si="58">AD12/AD$19</f>
        <v>2.1276595744680851E-2</v>
      </c>
      <c r="AF12" s="3">
        <v>1</v>
      </c>
      <c r="AG12" s="6">
        <f t="shared" ref="AG12" si="59">AF12/AF$19</f>
        <v>2.2222222222222223E-2</v>
      </c>
      <c r="AH12" s="3"/>
      <c r="AI12" s="6">
        <f t="shared" ref="AI12" si="60">AH12/AH$19</f>
        <v>0</v>
      </c>
      <c r="AJ12" s="3">
        <v>1</v>
      </c>
      <c r="AK12" s="6">
        <f t="shared" si="3"/>
        <v>2.1739130434782608E-2</v>
      </c>
      <c r="AL12" s="69"/>
      <c r="AM12" s="6"/>
      <c r="AN12" s="69">
        <v>1</v>
      </c>
      <c r="AO12" s="6">
        <f t="shared" si="5"/>
        <v>2.0833333333333332E-2</v>
      </c>
      <c r="AP12" s="69">
        <v>2</v>
      </c>
      <c r="AQ12" s="47">
        <f>AP12/AP19</f>
        <v>4.4444444444444446E-2</v>
      </c>
      <c r="AR12" s="52">
        <v>5</v>
      </c>
      <c r="AS12" s="47">
        <f>AR12/AR19</f>
        <v>0.10204081632653061</v>
      </c>
      <c r="AT12" s="52">
        <v>5</v>
      </c>
      <c r="AU12" s="47">
        <f>AT12/AT19</f>
        <v>9.4339622641509441E-2</v>
      </c>
      <c r="AV12" s="52">
        <v>3</v>
      </c>
      <c r="AW12" s="19">
        <f>AV12/AV19</f>
        <v>5.8823529411764705E-2</v>
      </c>
      <c r="AX12" s="32">
        <v>1</v>
      </c>
      <c r="AY12" s="6">
        <f t="shared" ref="AY12" si="61">AX12/AX$19</f>
        <v>7.1428571428571425E-2</v>
      </c>
      <c r="AZ12" s="3">
        <v>1</v>
      </c>
      <c r="BA12" s="6">
        <f t="shared" ref="BA12" si="62">AZ12/AZ$19</f>
        <v>5.8823529411764705E-2</v>
      </c>
      <c r="BB12" s="3"/>
      <c r="BC12" s="6">
        <f t="shared" ref="BC12" si="63">BB12/BB$19</f>
        <v>0</v>
      </c>
      <c r="BD12" s="3"/>
      <c r="BE12" s="6">
        <f t="shared" ref="BE12" si="64">BD12/BD$19</f>
        <v>0</v>
      </c>
      <c r="BF12" s="3"/>
      <c r="BG12" s="6">
        <f t="shared" ref="BG12" si="65">BF12/BF$19</f>
        <v>0</v>
      </c>
      <c r="BH12" s="3">
        <v>1</v>
      </c>
      <c r="BI12" s="6">
        <f t="shared" si="6"/>
        <v>8.3333333333333329E-2</v>
      </c>
      <c r="BJ12" s="69">
        <v>1</v>
      </c>
      <c r="BK12" s="6">
        <f t="shared" si="30"/>
        <v>0.1</v>
      </c>
      <c r="BL12" s="69">
        <v>1</v>
      </c>
      <c r="BM12" s="6">
        <f t="shared" si="31"/>
        <v>0.1111111111111111</v>
      </c>
      <c r="BN12" s="69">
        <v>1</v>
      </c>
      <c r="BO12" s="47">
        <f>BN12/BN19</f>
        <v>0.16666666666666666</v>
      </c>
      <c r="BP12" s="52">
        <v>1</v>
      </c>
      <c r="BQ12" s="47">
        <f>BP12/BP19</f>
        <v>0.2</v>
      </c>
      <c r="BR12" s="52"/>
      <c r="BS12" s="47"/>
      <c r="BT12" s="52"/>
      <c r="BU12" s="19"/>
      <c r="BV12" s="32">
        <f t="shared" si="7"/>
        <v>1</v>
      </c>
      <c r="BW12" s="6">
        <f t="shared" ref="BW12" si="66">BV12/BV$19</f>
        <v>1.5625E-2</v>
      </c>
      <c r="BX12" s="3">
        <f t="shared" si="8"/>
        <v>1</v>
      </c>
      <c r="BY12" s="6">
        <f t="shared" ref="BY12" si="67">BX12/BX$19</f>
        <v>1.3333333333333334E-2</v>
      </c>
      <c r="BZ12" s="3">
        <f t="shared" si="9"/>
        <v>1</v>
      </c>
      <c r="CA12" s="6">
        <f t="shared" ref="CA12" si="68">BZ12/BZ$19</f>
        <v>1.2500000000000001E-2</v>
      </c>
      <c r="CB12" s="3">
        <f t="shared" si="10"/>
        <v>1</v>
      </c>
      <c r="CC12" s="6">
        <f t="shared" ref="CC12" si="69">CB12/CB$19</f>
        <v>1.2987012987012988E-2</v>
      </c>
      <c r="CD12" s="3">
        <f t="shared" si="11"/>
        <v>0</v>
      </c>
      <c r="CE12" s="6">
        <f t="shared" ref="CE12" si="70">CD12/CD$19</f>
        <v>0</v>
      </c>
      <c r="CF12" s="3">
        <f t="shared" si="12"/>
        <v>2</v>
      </c>
      <c r="CG12" s="6">
        <f t="shared" si="13"/>
        <v>2.6315789473684209E-2</v>
      </c>
      <c r="CH12" s="69">
        <v>1</v>
      </c>
      <c r="CI12" s="6">
        <f t="shared" si="14"/>
        <v>1.2048192771084338E-2</v>
      </c>
      <c r="CJ12" s="69">
        <v>2</v>
      </c>
      <c r="CK12" s="6">
        <f t="shared" si="15"/>
        <v>2.4390243902439025E-2</v>
      </c>
      <c r="CL12" s="69">
        <v>3</v>
      </c>
      <c r="CM12" s="47">
        <f>CL12/CL19</f>
        <v>3.9473684210526314E-2</v>
      </c>
      <c r="CN12" s="52">
        <v>6</v>
      </c>
      <c r="CO12" s="47">
        <f>CN12/CN19</f>
        <v>7.5949367088607597E-2</v>
      </c>
      <c r="CP12" s="52">
        <v>5</v>
      </c>
      <c r="CQ12" s="47">
        <f>CP12/CP19</f>
        <v>6.3291139240506333E-2</v>
      </c>
      <c r="CR12" s="52">
        <v>3</v>
      </c>
      <c r="CS12" s="19">
        <f>CR12/CR19</f>
        <v>3.7974683544303799E-2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6"/>
        <v>0</v>
      </c>
      <c r="F13" s="9"/>
      <c r="G13" s="6">
        <f t="shared" ref="G13" si="71">F13/F$19</f>
        <v>0</v>
      </c>
      <c r="H13" s="9"/>
      <c r="I13" s="6">
        <f t="shared" ref="I13" si="72">H13/H$19</f>
        <v>0</v>
      </c>
      <c r="J13" s="9"/>
      <c r="K13" s="6">
        <f t="shared" ref="K13" si="73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4">AB13/AB$19</f>
        <v>0</v>
      </c>
      <c r="AD13" s="3"/>
      <c r="AE13" s="6">
        <f t="shared" ref="AE13" si="75">AD13/AD$19</f>
        <v>0</v>
      </c>
      <c r="AF13" s="3"/>
      <c r="AG13" s="6">
        <f t="shared" ref="AG13" si="76">AF13/AF$19</f>
        <v>0</v>
      </c>
      <c r="AH13" s="3"/>
      <c r="AI13" s="6">
        <f t="shared" ref="AI13" si="77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8">AZ13/AZ$19</f>
        <v>0</v>
      </c>
      <c r="BB13" s="3"/>
      <c r="BC13" s="6">
        <f t="shared" ref="BC13" si="79">BB13/BB$19</f>
        <v>0</v>
      </c>
      <c r="BD13" s="3"/>
      <c r="BE13" s="6">
        <f t="shared" ref="BE13" si="80">BD13/BD$19</f>
        <v>0</v>
      </c>
      <c r="BF13" s="3"/>
      <c r="BG13" s="6">
        <f t="shared" ref="BG13" si="81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8"/>
        <v>0</v>
      </c>
      <c r="BY13" s="6">
        <f t="shared" ref="BY13" si="82">BX13/BX$19</f>
        <v>0</v>
      </c>
      <c r="BZ13" s="3">
        <f t="shared" si="9"/>
        <v>0</v>
      </c>
      <c r="CA13" s="6">
        <f t="shared" ref="CA13" si="83">BZ13/BZ$19</f>
        <v>0</v>
      </c>
      <c r="CB13" s="3">
        <f t="shared" si="10"/>
        <v>0</v>
      </c>
      <c r="CC13" s="6">
        <f t="shared" ref="CC13" si="84">CB13/CB$19</f>
        <v>0</v>
      </c>
      <c r="CD13" s="3">
        <f t="shared" si="11"/>
        <v>0</v>
      </c>
      <c r="CE13" s="6">
        <f t="shared" ref="CE13" si="85">CD13/CD$19</f>
        <v>0</v>
      </c>
      <c r="CF13" s="3">
        <f t="shared" si="12"/>
        <v>0</v>
      </c>
      <c r="CG13" s="6">
        <f t="shared" si="13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6"/>
        <v>0</v>
      </c>
      <c r="F14" s="9"/>
      <c r="G14" s="6">
        <f t="shared" ref="G14" si="86">F14/F$19</f>
        <v>0</v>
      </c>
      <c r="H14" s="9"/>
      <c r="I14" s="6">
        <f t="shared" ref="I14" si="87">H14/H$19</f>
        <v>0</v>
      </c>
      <c r="J14" s="9"/>
      <c r="K14" s="6">
        <f t="shared" ref="K14" si="88">J14/J$19</f>
        <v>0</v>
      </c>
      <c r="L14" s="9"/>
      <c r="M14" s="6">
        <f t="shared" si="0"/>
        <v>0</v>
      </c>
      <c r="N14" s="69">
        <v>1</v>
      </c>
      <c r="O14" s="6">
        <f t="shared" si="1"/>
        <v>4.7619047619047616E-2</v>
      </c>
      <c r="P14" s="69">
        <v>1</v>
      </c>
      <c r="Q14" s="6">
        <f t="shared" si="2"/>
        <v>0.04</v>
      </c>
      <c r="R14" s="69"/>
      <c r="S14" s="47"/>
      <c r="T14" s="52"/>
      <c r="U14" s="47"/>
      <c r="V14" s="52"/>
      <c r="W14" s="47"/>
      <c r="X14" s="52"/>
      <c r="Y14" s="19"/>
      <c r="Z14" s="32">
        <v>4</v>
      </c>
      <c r="AA14" s="6">
        <f t="shared" ref="AA14" si="89">Z14/Z$19</f>
        <v>0.1111111111111111</v>
      </c>
      <c r="AB14" s="3">
        <v>5</v>
      </c>
      <c r="AC14" s="6">
        <f t="shared" ref="AC14" si="90">AB14/AB$19</f>
        <v>0.11627906976744186</v>
      </c>
      <c r="AD14" s="3">
        <v>5</v>
      </c>
      <c r="AE14" s="6">
        <f t="shared" ref="AE14" si="91">AD14/AD$19</f>
        <v>0.10638297872340426</v>
      </c>
      <c r="AF14" s="3">
        <v>4</v>
      </c>
      <c r="AG14" s="6">
        <f t="shared" ref="AG14" si="92">AF14/AF$19</f>
        <v>8.8888888888888892E-2</v>
      </c>
      <c r="AH14" s="3">
        <v>2</v>
      </c>
      <c r="AI14" s="6">
        <f t="shared" ref="AI14" si="93">AH14/AH$19</f>
        <v>4.3478260869565216E-2</v>
      </c>
      <c r="AJ14" s="3">
        <v>5</v>
      </c>
      <c r="AK14" s="6">
        <f t="shared" si="3"/>
        <v>0.10869565217391304</v>
      </c>
      <c r="AL14" s="69">
        <v>4</v>
      </c>
      <c r="AM14" s="6">
        <f t="shared" si="4"/>
        <v>7.6923076923076927E-2</v>
      </c>
      <c r="AN14" s="69">
        <v>4</v>
      </c>
      <c r="AO14" s="6">
        <f t="shared" si="5"/>
        <v>8.3333333333333329E-2</v>
      </c>
      <c r="AP14" s="69">
        <v>4</v>
      </c>
      <c r="AQ14" s="47">
        <f>AP14/AP19</f>
        <v>8.8888888888888892E-2</v>
      </c>
      <c r="AR14" s="52">
        <v>2</v>
      </c>
      <c r="AS14" s="47">
        <f>AR14/AR19</f>
        <v>4.0816326530612242E-2</v>
      </c>
      <c r="AT14" s="52">
        <v>3</v>
      </c>
      <c r="AU14" s="47">
        <f>AT14/AT19</f>
        <v>5.6603773584905662E-2</v>
      </c>
      <c r="AV14" s="52">
        <v>2</v>
      </c>
      <c r="AW14" s="19">
        <f>AV14/AV19</f>
        <v>3.9215686274509803E-2</v>
      </c>
      <c r="AX14" s="32">
        <v>1</v>
      </c>
      <c r="AY14" s="6">
        <f t="shared" ref="AY14" si="94">AX14/AX$19</f>
        <v>7.1428571428571425E-2</v>
      </c>
      <c r="AZ14" s="3">
        <v>1</v>
      </c>
      <c r="BA14" s="6">
        <f t="shared" ref="BA14" si="95">AZ14/AZ$19</f>
        <v>5.8823529411764705E-2</v>
      </c>
      <c r="BB14" s="3">
        <v>3</v>
      </c>
      <c r="BC14" s="6">
        <f t="shared" ref="BC14" si="96">BB14/BB$19</f>
        <v>0.16666666666666666</v>
      </c>
      <c r="BD14" s="3">
        <v>2</v>
      </c>
      <c r="BE14" s="6">
        <f t="shared" ref="BE14" si="97">BD14/BD$19</f>
        <v>0.13333333333333333</v>
      </c>
      <c r="BF14" s="3">
        <v>3</v>
      </c>
      <c r="BG14" s="6">
        <f t="shared" ref="BG14" si="98">BF14/BF$19</f>
        <v>0.21428571428571427</v>
      </c>
      <c r="BH14" s="3">
        <v>1</v>
      </c>
      <c r="BI14" s="6">
        <f t="shared" si="6"/>
        <v>8.3333333333333329E-2</v>
      </c>
      <c r="BJ14" s="69">
        <v>1</v>
      </c>
      <c r="BK14" s="6">
        <f t="shared" si="30"/>
        <v>0.1</v>
      </c>
      <c r="BL14" s="69"/>
      <c r="BM14" s="6"/>
      <c r="BN14" s="69"/>
      <c r="BO14" s="47"/>
      <c r="BP14" s="52"/>
      <c r="BQ14" s="47"/>
      <c r="BR14" s="52"/>
      <c r="BS14" s="47"/>
      <c r="BT14" s="52"/>
      <c r="BU14" s="19"/>
      <c r="BV14" s="32">
        <f t="shared" si="7"/>
        <v>5</v>
      </c>
      <c r="BW14" s="6">
        <f t="shared" ref="BW14" si="99">BV14/BV$19</f>
        <v>7.8125E-2</v>
      </c>
      <c r="BX14" s="3">
        <f t="shared" si="8"/>
        <v>6</v>
      </c>
      <c r="BY14" s="6">
        <f t="shared" ref="BY14" si="100">BX14/BX$19</f>
        <v>0.08</v>
      </c>
      <c r="BZ14" s="3">
        <f t="shared" si="9"/>
        <v>8</v>
      </c>
      <c r="CA14" s="6">
        <f t="shared" ref="CA14" si="101">BZ14/BZ$19</f>
        <v>0.1</v>
      </c>
      <c r="CB14" s="3">
        <f t="shared" si="10"/>
        <v>6</v>
      </c>
      <c r="CC14" s="6">
        <f t="shared" ref="CC14" si="102">CB14/CB$19</f>
        <v>7.792207792207792E-2</v>
      </c>
      <c r="CD14" s="3">
        <f t="shared" si="11"/>
        <v>5</v>
      </c>
      <c r="CE14" s="6">
        <f t="shared" ref="CE14" si="103">CD14/CD$19</f>
        <v>6.4935064935064929E-2</v>
      </c>
      <c r="CF14" s="3">
        <f t="shared" si="12"/>
        <v>6</v>
      </c>
      <c r="CG14" s="6">
        <f t="shared" si="13"/>
        <v>7.8947368421052627E-2</v>
      </c>
      <c r="CH14" s="69">
        <v>6</v>
      </c>
      <c r="CI14" s="6">
        <f t="shared" si="14"/>
        <v>7.2289156626506021E-2</v>
      </c>
      <c r="CJ14" s="69">
        <v>5</v>
      </c>
      <c r="CK14" s="6">
        <f t="shared" si="15"/>
        <v>6.097560975609756E-2</v>
      </c>
      <c r="CL14" s="69">
        <v>4</v>
      </c>
      <c r="CM14" s="47">
        <f>CL14/CL19</f>
        <v>5.2631578947368418E-2</v>
      </c>
      <c r="CN14" s="52">
        <v>2</v>
      </c>
      <c r="CO14" s="47">
        <f>CN14/CN19</f>
        <v>2.5316455696202531E-2</v>
      </c>
      <c r="CP14" s="52">
        <v>3</v>
      </c>
      <c r="CQ14" s="47">
        <f>CP14/CP19</f>
        <v>3.7974683544303799E-2</v>
      </c>
      <c r="CR14" s="52">
        <v>2</v>
      </c>
      <c r="CS14" s="19">
        <f>CR14/CR19</f>
        <v>2.5316455696202531E-2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6"/>
        <v>0</v>
      </c>
      <c r="F15" s="9"/>
      <c r="G15" s="6">
        <f t="shared" ref="G15" si="104">F15/F$19</f>
        <v>0</v>
      </c>
      <c r="H15" s="9"/>
      <c r="I15" s="6">
        <f t="shared" ref="I15" si="105">H15/H$19</f>
        <v>0</v>
      </c>
      <c r="J15" s="9"/>
      <c r="K15" s="6">
        <f t="shared" ref="K15" si="106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>
        <v>1</v>
      </c>
      <c r="Y15" s="19">
        <f>X15/X19</f>
        <v>0.04</v>
      </c>
      <c r="Z15" s="32"/>
      <c r="AA15" s="6"/>
      <c r="AB15" s="3">
        <v>1</v>
      </c>
      <c r="AC15" s="6">
        <f t="shared" ref="AC15" si="107">AB15/AB$19</f>
        <v>2.3255813953488372E-2</v>
      </c>
      <c r="AD15" s="3">
        <v>1</v>
      </c>
      <c r="AE15" s="6">
        <f t="shared" ref="AE15" si="108">AD15/AD$19</f>
        <v>2.1276595744680851E-2</v>
      </c>
      <c r="AF15" s="3">
        <v>1</v>
      </c>
      <c r="AG15" s="6">
        <f t="shared" ref="AG15" si="109">AF15/AF$19</f>
        <v>2.2222222222222223E-2</v>
      </c>
      <c r="AH15" s="3"/>
      <c r="AI15" s="6">
        <f t="shared" ref="AI15" si="110">AH15/AH$19</f>
        <v>0</v>
      </c>
      <c r="AJ15" s="3"/>
      <c r="AK15" s="6">
        <f t="shared" si="3"/>
        <v>0</v>
      </c>
      <c r="AL15" s="69"/>
      <c r="AM15" s="6"/>
      <c r="AN15" s="69"/>
      <c r="AO15" s="6"/>
      <c r="AP15" s="69">
        <v>2</v>
      </c>
      <c r="AQ15" s="47">
        <f>AP15/AP19</f>
        <v>4.4444444444444446E-2</v>
      </c>
      <c r="AR15" s="52">
        <v>4</v>
      </c>
      <c r="AS15" s="47">
        <f>AR15/AR19</f>
        <v>8.1632653061224483E-2</v>
      </c>
      <c r="AT15" s="52">
        <v>3</v>
      </c>
      <c r="AU15" s="47">
        <f>AT15/AT19</f>
        <v>5.6603773584905662E-2</v>
      </c>
      <c r="AV15" s="52">
        <v>3</v>
      </c>
      <c r="AW15" s="19">
        <f>AV15/AV19</f>
        <v>5.8823529411764705E-2</v>
      </c>
      <c r="AX15" s="32">
        <v>1</v>
      </c>
      <c r="AY15" s="6">
        <f t="shared" ref="AY15" si="111">AX15/AX$19</f>
        <v>7.1428571428571425E-2</v>
      </c>
      <c r="AZ15" s="3">
        <v>1</v>
      </c>
      <c r="BA15" s="6">
        <f t="shared" ref="BA15" si="112">AZ15/AZ$19</f>
        <v>5.8823529411764705E-2</v>
      </c>
      <c r="BB15" s="3">
        <v>1</v>
      </c>
      <c r="BC15" s="6">
        <f t="shared" ref="BC15" si="113">BB15/BB$19</f>
        <v>5.5555555555555552E-2</v>
      </c>
      <c r="BD15" s="3">
        <v>1</v>
      </c>
      <c r="BE15" s="6">
        <f t="shared" ref="BE15" si="114">BD15/BD$19</f>
        <v>6.6666666666666666E-2</v>
      </c>
      <c r="BF15" s="3">
        <v>1</v>
      </c>
      <c r="BG15" s="6">
        <f t="shared" ref="BG15" si="115">BF15/BF$19</f>
        <v>7.1428571428571425E-2</v>
      </c>
      <c r="BH15" s="3">
        <v>1</v>
      </c>
      <c r="BI15" s="6">
        <f t="shared" si="6"/>
        <v>8.3333333333333329E-2</v>
      </c>
      <c r="BJ15" s="69">
        <v>1</v>
      </c>
      <c r="BK15" s="6">
        <f t="shared" si="30"/>
        <v>0.1</v>
      </c>
      <c r="BL15" s="69">
        <v>1</v>
      </c>
      <c r="BM15" s="6">
        <f t="shared" si="31"/>
        <v>0.1111111111111111</v>
      </c>
      <c r="BN15" s="69"/>
      <c r="BO15" s="47"/>
      <c r="BP15" s="52"/>
      <c r="BQ15" s="47"/>
      <c r="BR15" s="52"/>
      <c r="BS15" s="47"/>
      <c r="BT15" s="52"/>
      <c r="BU15" s="19"/>
      <c r="BV15" s="32">
        <f t="shared" si="7"/>
        <v>1</v>
      </c>
      <c r="BW15" s="6">
        <f t="shared" ref="BW15" si="116">BV15/BV$19</f>
        <v>1.5625E-2</v>
      </c>
      <c r="BX15" s="3">
        <f t="shared" si="8"/>
        <v>2</v>
      </c>
      <c r="BY15" s="6">
        <f t="shared" ref="BY15" si="117">BX15/BX$19</f>
        <v>2.6666666666666668E-2</v>
      </c>
      <c r="BZ15" s="3">
        <f t="shared" si="9"/>
        <v>2</v>
      </c>
      <c r="CA15" s="6">
        <f t="shared" ref="CA15" si="118">BZ15/BZ$19</f>
        <v>2.5000000000000001E-2</v>
      </c>
      <c r="CB15" s="3">
        <f t="shared" si="10"/>
        <v>2</v>
      </c>
      <c r="CC15" s="6">
        <f t="shared" ref="CC15" si="119">CB15/CB$19</f>
        <v>2.5974025974025976E-2</v>
      </c>
      <c r="CD15" s="3">
        <f t="shared" si="11"/>
        <v>1</v>
      </c>
      <c r="CE15" s="6">
        <f t="shared" ref="CE15" si="120">CD15/CD$19</f>
        <v>1.2987012987012988E-2</v>
      </c>
      <c r="CF15" s="3">
        <f t="shared" si="12"/>
        <v>1</v>
      </c>
      <c r="CG15" s="6">
        <f t="shared" si="13"/>
        <v>1.3157894736842105E-2</v>
      </c>
      <c r="CH15" s="69">
        <v>1</v>
      </c>
      <c r="CI15" s="6">
        <f t="shared" si="14"/>
        <v>1.2048192771084338E-2</v>
      </c>
      <c r="CJ15" s="69">
        <v>1</v>
      </c>
      <c r="CK15" s="6">
        <f t="shared" si="15"/>
        <v>1.2195121951219513E-2</v>
      </c>
      <c r="CL15" s="69">
        <v>2</v>
      </c>
      <c r="CM15" s="47">
        <f>CL15/CL19</f>
        <v>2.6315789473684209E-2</v>
      </c>
      <c r="CN15" s="52">
        <v>4</v>
      </c>
      <c r="CO15" s="47">
        <f>CN15/CN19</f>
        <v>5.0632911392405063E-2</v>
      </c>
      <c r="CP15" s="52">
        <v>3</v>
      </c>
      <c r="CQ15" s="47">
        <f>CP15/CP19</f>
        <v>3.7974683544303799E-2</v>
      </c>
      <c r="CR15" s="52">
        <v>4</v>
      </c>
      <c r="CS15" s="19">
        <f>CR15/CR19</f>
        <v>5.0632911392405063E-2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6"/>
        <v>0</v>
      </c>
      <c r="F16" s="9"/>
      <c r="G16" s="6">
        <f t="shared" ref="G16" si="121">F16/F$19</f>
        <v>0</v>
      </c>
      <c r="H16" s="9"/>
      <c r="I16" s="6">
        <f t="shared" ref="I16" si="122">H16/H$19</f>
        <v>0</v>
      </c>
      <c r="J16" s="9"/>
      <c r="K16" s="6">
        <f t="shared" ref="K16" si="123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24">AB16/AB$19</f>
        <v>0</v>
      </c>
      <c r="AD16" s="3"/>
      <c r="AE16" s="6">
        <f t="shared" ref="AE16" si="125">AD16/AD$19</f>
        <v>0</v>
      </c>
      <c r="AF16" s="3">
        <v>1</v>
      </c>
      <c r="AG16" s="6">
        <f t="shared" ref="AG16" si="126">AF16/AF$19</f>
        <v>2.2222222222222223E-2</v>
      </c>
      <c r="AH16" s="3"/>
      <c r="AI16" s="6">
        <f t="shared" ref="AI16" si="127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>
        <v>1</v>
      </c>
      <c r="AS16" s="47">
        <f>AR16/AR19</f>
        <v>2.0408163265306121E-2</v>
      </c>
      <c r="AT16" s="52">
        <v>1</v>
      </c>
      <c r="AU16" s="47">
        <f>AT16/AT19</f>
        <v>1.8867924528301886E-2</v>
      </c>
      <c r="AV16" s="52"/>
      <c r="AW16" s="19"/>
      <c r="AX16" s="32"/>
      <c r="AY16" s="6"/>
      <c r="AZ16" s="3"/>
      <c r="BA16" s="6">
        <f t="shared" ref="BA16" si="128">AZ16/AZ$19</f>
        <v>0</v>
      </c>
      <c r="BB16" s="3"/>
      <c r="BC16" s="6">
        <f t="shared" ref="BC16" si="129">BB16/BB$19</f>
        <v>0</v>
      </c>
      <c r="BD16" s="3"/>
      <c r="BE16" s="6">
        <f t="shared" ref="BE16" si="130">BD16/BD$19</f>
        <v>0</v>
      </c>
      <c r="BF16" s="3"/>
      <c r="BG16" s="6">
        <f t="shared" ref="BG16" si="131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/>
      <c r="BW16" s="6"/>
      <c r="BX16" s="3">
        <f t="shared" si="8"/>
        <v>0</v>
      </c>
      <c r="BY16" s="6">
        <f t="shared" ref="BY16" si="132">BX16/BX$19</f>
        <v>0</v>
      </c>
      <c r="BZ16" s="3">
        <f t="shared" si="9"/>
        <v>0</v>
      </c>
      <c r="CA16" s="6">
        <f t="shared" ref="CA16" si="133">BZ16/BZ$19</f>
        <v>0</v>
      </c>
      <c r="CB16" s="3">
        <f t="shared" si="10"/>
        <v>1</v>
      </c>
      <c r="CC16" s="6">
        <f t="shared" ref="CC16" si="134">CB16/CB$19</f>
        <v>1.2987012987012988E-2</v>
      </c>
      <c r="CD16" s="3">
        <f t="shared" si="11"/>
        <v>0</v>
      </c>
      <c r="CE16" s="6">
        <f t="shared" ref="CE16" si="135">CD16/CD$19</f>
        <v>0</v>
      </c>
      <c r="CF16" s="3">
        <f t="shared" si="12"/>
        <v>0</v>
      </c>
      <c r="CG16" s="6">
        <f t="shared" si="13"/>
        <v>0</v>
      </c>
      <c r="CH16" s="69"/>
      <c r="CI16" s="6"/>
      <c r="CJ16" s="69"/>
      <c r="CK16" s="6"/>
      <c r="CL16" s="69"/>
      <c r="CM16" s="47"/>
      <c r="CN16" s="52">
        <v>1</v>
      </c>
      <c r="CO16" s="47">
        <f>CN16/CN19</f>
        <v>1.2658227848101266E-2</v>
      </c>
      <c r="CP16" s="52">
        <v>1</v>
      </c>
      <c r="CQ16" s="47">
        <f>CP16/CP19</f>
        <v>1.2658227848101266E-2</v>
      </c>
      <c r="CR16" s="52"/>
      <c r="CS16" s="19"/>
    </row>
    <row r="17" spans="1:97" ht="47.25" customHeight="1" x14ac:dyDescent="0.25">
      <c r="A17" s="28" t="s">
        <v>6</v>
      </c>
      <c r="B17" s="35">
        <v>13</v>
      </c>
      <c r="C17" s="6">
        <f t="shared" si="16"/>
        <v>0.9285714285714286</v>
      </c>
      <c r="D17" s="9">
        <v>14</v>
      </c>
      <c r="E17" s="6">
        <f t="shared" si="16"/>
        <v>0.93333333333333335</v>
      </c>
      <c r="F17" s="9">
        <v>14</v>
      </c>
      <c r="G17" s="6">
        <f t="shared" ref="G17" si="136">F17/F$19</f>
        <v>0.93333333333333335</v>
      </c>
      <c r="H17" s="9">
        <v>15</v>
      </c>
      <c r="I17" s="6">
        <f t="shared" ref="I17" si="137">H17/H$19</f>
        <v>0.88235294117647056</v>
      </c>
      <c r="J17" s="9">
        <v>15</v>
      </c>
      <c r="K17" s="6">
        <f t="shared" ref="K17" si="138">J17/J$19</f>
        <v>0.88235294117647056</v>
      </c>
      <c r="L17" s="9">
        <v>16</v>
      </c>
      <c r="M17" s="6">
        <f t="shared" si="0"/>
        <v>0.88888888888888884</v>
      </c>
      <c r="N17" s="69">
        <v>17</v>
      </c>
      <c r="O17" s="6">
        <f t="shared" si="1"/>
        <v>0.80952380952380953</v>
      </c>
      <c r="P17" s="69">
        <v>21</v>
      </c>
      <c r="Q17" s="6">
        <f t="shared" si="2"/>
        <v>0.84</v>
      </c>
      <c r="R17" s="69">
        <v>22</v>
      </c>
      <c r="S17" s="47">
        <f>R17/R19</f>
        <v>0.88</v>
      </c>
      <c r="T17" s="52">
        <v>22</v>
      </c>
      <c r="U17" s="47">
        <f>T17/T19</f>
        <v>0.88</v>
      </c>
      <c r="V17" s="52">
        <v>20</v>
      </c>
      <c r="W17" s="47">
        <f>V17/V19</f>
        <v>0.86956521739130432</v>
      </c>
      <c r="X17" s="52">
        <v>22</v>
      </c>
      <c r="Y17" s="19">
        <f>X17/X19</f>
        <v>0.88</v>
      </c>
      <c r="Z17" s="32">
        <v>29</v>
      </c>
      <c r="AA17" s="6">
        <f t="shared" ref="AA17" si="139">Z17/Z$19</f>
        <v>0.80555555555555558</v>
      </c>
      <c r="AB17" s="3">
        <v>34</v>
      </c>
      <c r="AC17" s="6">
        <f t="shared" ref="AC17" si="140">AB17/AB$19</f>
        <v>0.79069767441860461</v>
      </c>
      <c r="AD17" s="3">
        <v>38</v>
      </c>
      <c r="AE17" s="6">
        <f t="shared" ref="AE17" si="141">AD17/AD$19</f>
        <v>0.80851063829787229</v>
      </c>
      <c r="AF17" s="3">
        <v>37</v>
      </c>
      <c r="AG17" s="6">
        <f t="shared" ref="AG17" si="142">AF17/AF$19</f>
        <v>0.82222222222222219</v>
      </c>
      <c r="AH17" s="3">
        <v>42</v>
      </c>
      <c r="AI17" s="6">
        <f t="shared" ref="AI17" si="143">AH17/AH$19</f>
        <v>0.91304347826086951</v>
      </c>
      <c r="AJ17" s="3">
        <v>40</v>
      </c>
      <c r="AK17" s="6">
        <f t="shared" si="3"/>
        <v>0.86956521739130432</v>
      </c>
      <c r="AL17" s="69">
        <v>47</v>
      </c>
      <c r="AM17" s="6">
        <f t="shared" si="4"/>
        <v>0.90384615384615385</v>
      </c>
      <c r="AN17" s="69">
        <v>42</v>
      </c>
      <c r="AO17" s="6">
        <f t="shared" si="5"/>
        <v>0.875</v>
      </c>
      <c r="AP17" s="69">
        <v>37</v>
      </c>
      <c r="AQ17" s="47">
        <f>AP17/AP19</f>
        <v>0.82222222222222219</v>
      </c>
      <c r="AR17" s="52">
        <v>36</v>
      </c>
      <c r="AS17" s="47">
        <f>AR17/AR19</f>
        <v>0.73469387755102045</v>
      </c>
      <c r="AT17" s="52">
        <v>38</v>
      </c>
      <c r="AU17" s="47">
        <f>AT17/AT19</f>
        <v>0.71698113207547165</v>
      </c>
      <c r="AV17" s="52">
        <v>41</v>
      </c>
      <c r="AW17" s="19">
        <f>AV17/AV19</f>
        <v>0.80392156862745101</v>
      </c>
      <c r="AX17" s="32">
        <v>11</v>
      </c>
      <c r="AY17" s="6">
        <f t="shared" ref="AY17" si="144">AX17/AX$19</f>
        <v>0.7857142857142857</v>
      </c>
      <c r="AZ17" s="3">
        <v>14</v>
      </c>
      <c r="BA17" s="6">
        <f t="shared" ref="BA17" si="145">AZ17/AZ$19</f>
        <v>0.82352941176470584</v>
      </c>
      <c r="BB17" s="3">
        <v>14</v>
      </c>
      <c r="BC17" s="6">
        <f t="shared" ref="BC17" si="146">BB17/BB$19</f>
        <v>0.77777777777777779</v>
      </c>
      <c r="BD17" s="3">
        <v>12</v>
      </c>
      <c r="BE17" s="6">
        <f t="shared" ref="BE17" si="147">BD17/BD$19</f>
        <v>0.8</v>
      </c>
      <c r="BF17" s="3">
        <v>10</v>
      </c>
      <c r="BG17" s="6">
        <f t="shared" ref="BG17" si="148">BF17/BF$19</f>
        <v>0.7142857142857143</v>
      </c>
      <c r="BH17" s="3">
        <v>9</v>
      </c>
      <c r="BI17" s="6">
        <f t="shared" si="6"/>
        <v>0.75</v>
      </c>
      <c r="BJ17" s="69">
        <v>7</v>
      </c>
      <c r="BK17" s="6">
        <f t="shared" si="30"/>
        <v>0.7</v>
      </c>
      <c r="BL17" s="69">
        <v>7</v>
      </c>
      <c r="BM17" s="6">
        <f t="shared" si="31"/>
        <v>0.77777777777777779</v>
      </c>
      <c r="BN17" s="69">
        <v>5</v>
      </c>
      <c r="BO17" s="47">
        <f>BN17/BN19</f>
        <v>0.83333333333333337</v>
      </c>
      <c r="BP17" s="52">
        <v>4</v>
      </c>
      <c r="BQ17" s="47">
        <f>BP17/BP19</f>
        <v>0.8</v>
      </c>
      <c r="BR17" s="52">
        <v>3</v>
      </c>
      <c r="BS17" s="47">
        <f>BR17/BR19</f>
        <v>1</v>
      </c>
      <c r="BT17" s="52">
        <v>3</v>
      </c>
      <c r="BU17" s="19">
        <f>BT17/BT19</f>
        <v>1</v>
      </c>
      <c r="BV17" s="32">
        <f t="shared" si="7"/>
        <v>53</v>
      </c>
      <c r="BW17" s="6">
        <f t="shared" ref="BW17" si="149">BV17/BV$19</f>
        <v>0.828125</v>
      </c>
      <c r="BX17" s="3">
        <f t="shared" si="8"/>
        <v>62</v>
      </c>
      <c r="BY17" s="6">
        <f t="shared" ref="BY17" si="150">BX17/BX$19</f>
        <v>0.82666666666666666</v>
      </c>
      <c r="BZ17" s="3">
        <f t="shared" si="9"/>
        <v>66</v>
      </c>
      <c r="CA17" s="6">
        <f t="shared" ref="CA17" si="151">BZ17/BZ$19</f>
        <v>0.82499999999999996</v>
      </c>
      <c r="CB17" s="3">
        <f t="shared" si="10"/>
        <v>64</v>
      </c>
      <c r="CC17" s="6">
        <f t="shared" ref="CC17" si="152">CB17/CB$19</f>
        <v>0.83116883116883122</v>
      </c>
      <c r="CD17" s="3">
        <f t="shared" si="11"/>
        <v>67</v>
      </c>
      <c r="CE17" s="6">
        <f t="shared" ref="CE17" si="153">CD17/CD$19</f>
        <v>0.87012987012987009</v>
      </c>
      <c r="CF17" s="3">
        <f t="shared" si="12"/>
        <v>65</v>
      </c>
      <c r="CG17" s="6">
        <f t="shared" si="13"/>
        <v>0.85526315789473684</v>
      </c>
      <c r="CH17" s="69">
        <v>71</v>
      </c>
      <c r="CI17" s="6">
        <f t="shared" si="14"/>
        <v>0.85542168674698793</v>
      </c>
      <c r="CJ17" s="69">
        <v>70</v>
      </c>
      <c r="CK17" s="6">
        <f t="shared" si="15"/>
        <v>0.85365853658536583</v>
      </c>
      <c r="CL17" s="69">
        <v>64</v>
      </c>
      <c r="CM17" s="47">
        <f>CL17/CL19</f>
        <v>0.84210526315789469</v>
      </c>
      <c r="CN17" s="52">
        <v>62</v>
      </c>
      <c r="CO17" s="47">
        <f>CN17/CN19</f>
        <v>0.78481012658227844</v>
      </c>
      <c r="CP17" s="52">
        <v>61</v>
      </c>
      <c r="CQ17" s="47">
        <f>CP17/CP19</f>
        <v>0.77215189873417722</v>
      </c>
      <c r="CR17" s="52">
        <v>66</v>
      </c>
      <c r="CS17" s="19">
        <f>CR17/CR19</f>
        <v>0.83544303797468356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6"/>
        <v>0</v>
      </c>
      <c r="F18" s="10"/>
      <c r="G18" s="7">
        <f t="shared" ref="G18" si="154">F18/F$19</f>
        <v>0</v>
      </c>
      <c r="H18" s="10">
        <v>1</v>
      </c>
      <c r="I18" s="7">
        <f t="shared" ref="I18" si="155">H18/H$19</f>
        <v>5.8823529411764705E-2</v>
      </c>
      <c r="J18" s="10">
        <v>1</v>
      </c>
      <c r="K18" s="7">
        <f t="shared" ref="K18" si="156">J18/J$19</f>
        <v>5.8823529411764705E-2</v>
      </c>
      <c r="L18" s="10">
        <v>1</v>
      </c>
      <c r="M18" s="7">
        <f t="shared" si="0"/>
        <v>5.5555555555555552E-2</v>
      </c>
      <c r="N18" s="68">
        <v>1</v>
      </c>
      <c r="O18" s="7">
        <f t="shared" si="1"/>
        <v>4.7619047619047616E-2</v>
      </c>
      <c r="P18" s="68">
        <v>1</v>
      </c>
      <c r="Q18" s="7">
        <f t="shared" si="2"/>
        <v>0.04</v>
      </c>
      <c r="R18" s="68">
        <v>1</v>
      </c>
      <c r="S18" s="46">
        <f>R18/R19</f>
        <v>0.04</v>
      </c>
      <c r="T18" s="50">
        <v>1</v>
      </c>
      <c r="U18" s="72">
        <f>T18/T19</f>
        <v>0.04</v>
      </c>
      <c r="V18" s="50">
        <v>1</v>
      </c>
      <c r="W18" s="72">
        <f>V18/V19</f>
        <v>4.3478260869565216E-2</v>
      </c>
      <c r="X18" s="50"/>
      <c r="Y18" s="56"/>
      <c r="Z18" s="33">
        <v>1</v>
      </c>
      <c r="AA18" s="7">
        <f t="shared" ref="AA18" si="157">Z18/Z$19</f>
        <v>2.7777777777777776E-2</v>
      </c>
      <c r="AB18" s="4">
        <v>1</v>
      </c>
      <c r="AC18" s="7">
        <f t="shared" ref="AC18" si="158">AB18/AB$19</f>
        <v>2.3255813953488372E-2</v>
      </c>
      <c r="AD18" s="4"/>
      <c r="AE18" s="7">
        <f t="shared" ref="AE18" si="159">AD18/AD$19</f>
        <v>0</v>
      </c>
      <c r="AF18" s="4"/>
      <c r="AG18" s="7">
        <f t="shared" ref="AG18" si="160">AF18/AF$19</f>
        <v>0</v>
      </c>
      <c r="AH18" s="4"/>
      <c r="AI18" s="7">
        <f t="shared" ref="AI18" si="161">AH18/AH$19</f>
        <v>0</v>
      </c>
      <c r="AJ18" s="4"/>
      <c r="AK18" s="7">
        <f t="shared" si="3"/>
        <v>0</v>
      </c>
      <c r="AL18" s="68">
        <v>1</v>
      </c>
      <c r="AM18" s="7">
        <f t="shared" si="4"/>
        <v>1.9230769230769232E-2</v>
      </c>
      <c r="AN18" s="68">
        <v>1</v>
      </c>
      <c r="AO18" s="7">
        <f t="shared" si="5"/>
        <v>2.0833333333333332E-2</v>
      </c>
      <c r="AP18" s="68"/>
      <c r="AQ18" s="46"/>
      <c r="AR18" s="50"/>
      <c r="AS18" s="72"/>
      <c r="AT18" s="50">
        <v>2</v>
      </c>
      <c r="AU18" s="72">
        <f>AT18/AT19</f>
        <v>3.7735849056603772E-2</v>
      </c>
      <c r="AV18" s="50">
        <v>1</v>
      </c>
      <c r="AW18" s="56">
        <f>AV18/AV19</f>
        <v>1.9607843137254902E-2</v>
      </c>
      <c r="AX18" s="33"/>
      <c r="AY18" s="7"/>
      <c r="AZ18" s="4"/>
      <c r="BA18" s="7">
        <f t="shared" ref="BA18" si="162">AZ18/AZ$19</f>
        <v>0</v>
      </c>
      <c r="BB18" s="4"/>
      <c r="BC18" s="7">
        <f t="shared" ref="BC18" si="163">BB18/BB$19</f>
        <v>0</v>
      </c>
      <c r="BD18" s="4"/>
      <c r="BE18" s="7">
        <f t="shared" ref="BE18" si="164">BD18/BD$19</f>
        <v>0</v>
      </c>
      <c r="BF18" s="4"/>
      <c r="BG18" s="7">
        <f t="shared" ref="BG18" si="165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>
        <f t="shared" si="7"/>
        <v>1</v>
      </c>
      <c r="BW18" s="7">
        <f t="shared" ref="BW18" si="166">BV18/BV$19</f>
        <v>1.5625E-2</v>
      </c>
      <c r="BX18" s="4">
        <f t="shared" si="8"/>
        <v>1</v>
      </c>
      <c r="BY18" s="7">
        <f t="shared" ref="BY18" si="167">BX18/BX$19</f>
        <v>1.3333333333333334E-2</v>
      </c>
      <c r="BZ18" s="4">
        <f t="shared" si="9"/>
        <v>0</v>
      </c>
      <c r="CA18" s="7">
        <f t="shared" ref="CA18" si="168">BZ18/BZ$19</f>
        <v>0</v>
      </c>
      <c r="CB18" s="4">
        <f t="shared" si="10"/>
        <v>1</v>
      </c>
      <c r="CC18" s="7">
        <f t="shared" ref="CC18" si="169">CB18/CB$19</f>
        <v>1.2987012987012988E-2</v>
      </c>
      <c r="CD18" s="4">
        <f t="shared" si="11"/>
        <v>1</v>
      </c>
      <c r="CE18" s="7">
        <f t="shared" ref="CE18" si="170">CD18/CD$19</f>
        <v>1.2987012987012988E-2</v>
      </c>
      <c r="CF18" s="4">
        <f t="shared" si="12"/>
        <v>1</v>
      </c>
      <c r="CG18" s="7">
        <f t="shared" si="13"/>
        <v>1.3157894736842105E-2</v>
      </c>
      <c r="CH18" s="68">
        <v>2</v>
      </c>
      <c r="CI18" s="7">
        <f t="shared" si="14"/>
        <v>2.4096385542168676E-2</v>
      </c>
      <c r="CJ18" s="68">
        <v>2</v>
      </c>
      <c r="CK18" s="7">
        <f t="shared" si="15"/>
        <v>2.4390243902439025E-2</v>
      </c>
      <c r="CL18" s="68">
        <v>1</v>
      </c>
      <c r="CM18" s="46">
        <f>CL18/CL19</f>
        <v>1.3157894736842105E-2</v>
      </c>
      <c r="CN18" s="50">
        <v>1</v>
      </c>
      <c r="CO18" s="72">
        <f>CN18/CN19</f>
        <v>1.2658227848101266E-2</v>
      </c>
      <c r="CP18" s="50">
        <v>3</v>
      </c>
      <c r="CQ18" s="72">
        <f>CP18/CP19</f>
        <v>3.7974683544303799E-2</v>
      </c>
      <c r="CR18" s="50">
        <v>1</v>
      </c>
      <c r="CS18" s="56">
        <f>CR18/CR19</f>
        <v>1.2658227848101266E-2</v>
      </c>
    </row>
    <row r="19" spans="1:97" ht="47.25" customHeight="1" thickTop="1" thickBot="1" x14ac:dyDescent="0.3">
      <c r="A19" s="31" t="s">
        <v>8</v>
      </c>
      <c r="B19" s="42">
        <f>SUM(B11:B18)</f>
        <v>14</v>
      </c>
      <c r="C19" s="43"/>
      <c r="D19" s="43">
        <f t="shared" ref="D19:CD19" si="171">SUM(D11:D18)</f>
        <v>15</v>
      </c>
      <c r="E19" s="43"/>
      <c r="F19" s="43">
        <f t="shared" si="171"/>
        <v>15</v>
      </c>
      <c r="G19" s="43"/>
      <c r="H19" s="43">
        <f t="shared" si="171"/>
        <v>17</v>
      </c>
      <c r="I19" s="43"/>
      <c r="J19" s="43">
        <f t="shared" si="171"/>
        <v>17</v>
      </c>
      <c r="K19" s="43"/>
      <c r="L19" s="43">
        <f>SUM(L11:L18)</f>
        <v>18</v>
      </c>
      <c r="M19" s="63"/>
      <c r="N19" s="48">
        <f>SUM(N11:N18)</f>
        <v>21</v>
      </c>
      <c r="O19" s="48"/>
      <c r="P19" s="48">
        <f>SUM(P11:P18)</f>
        <v>25</v>
      </c>
      <c r="Q19" s="48"/>
      <c r="R19" s="66">
        <f>SUM(R11:R18)</f>
        <v>25</v>
      </c>
      <c r="S19" s="43"/>
      <c r="T19" s="54">
        <f>SUM(T11:T18)</f>
        <v>25</v>
      </c>
      <c r="U19" s="77"/>
      <c r="V19" s="54">
        <f>SUM(V11:V18)</f>
        <v>23</v>
      </c>
      <c r="W19" s="77"/>
      <c r="X19" s="54">
        <f>SUM(X11:X18)</f>
        <v>25</v>
      </c>
      <c r="Y19" s="65"/>
      <c r="Z19" s="42">
        <f t="shared" si="171"/>
        <v>36</v>
      </c>
      <c r="AA19" s="43"/>
      <c r="AB19" s="43">
        <f t="shared" si="171"/>
        <v>43</v>
      </c>
      <c r="AC19" s="43"/>
      <c r="AD19" s="43">
        <f t="shared" si="171"/>
        <v>47</v>
      </c>
      <c r="AE19" s="43"/>
      <c r="AF19" s="43">
        <f t="shared" si="171"/>
        <v>45</v>
      </c>
      <c r="AG19" s="43"/>
      <c r="AH19" s="43">
        <f t="shared" si="171"/>
        <v>46</v>
      </c>
      <c r="AI19" s="43"/>
      <c r="AJ19" s="43">
        <f>SUM(AJ11:AJ18)</f>
        <v>46</v>
      </c>
      <c r="AK19" s="63"/>
      <c r="AL19" s="48">
        <f>SUM(AL11:AL18)</f>
        <v>52</v>
      </c>
      <c r="AM19" s="48"/>
      <c r="AN19" s="48">
        <f>SUM(AN11:AN18)</f>
        <v>48</v>
      </c>
      <c r="AO19" s="48"/>
      <c r="AP19" s="66">
        <f>SUM(AP11:AP18)</f>
        <v>45</v>
      </c>
      <c r="AQ19" s="43"/>
      <c r="AR19" s="54">
        <f>SUM(AR11:AR18)</f>
        <v>49</v>
      </c>
      <c r="AS19" s="77"/>
      <c r="AT19" s="54">
        <f>SUM(AT11:AT18)</f>
        <v>53</v>
      </c>
      <c r="AU19" s="77"/>
      <c r="AV19" s="54">
        <f>SUM(AV11:AV18)</f>
        <v>51</v>
      </c>
      <c r="AW19" s="65"/>
      <c r="AX19" s="42">
        <f t="shared" si="171"/>
        <v>14</v>
      </c>
      <c r="AY19" s="43"/>
      <c r="AZ19" s="43">
        <f t="shared" si="171"/>
        <v>17</v>
      </c>
      <c r="BA19" s="43"/>
      <c r="BB19" s="43">
        <f t="shared" si="171"/>
        <v>18</v>
      </c>
      <c r="BC19" s="43"/>
      <c r="BD19" s="43">
        <f t="shared" si="171"/>
        <v>15</v>
      </c>
      <c r="BE19" s="43"/>
      <c r="BF19" s="43">
        <f t="shared" si="171"/>
        <v>14</v>
      </c>
      <c r="BG19" s="43"/>
      <c r="BH19" s="43">
        <f>SUM(BH11:BH18)</f>
        <v>12</v>
      </c>
      <c r="BI19" s="63"/>
      <c r="BJ19" s="48">
        <f>SUM(BJ11:BJ18)</f>
        <v>10</v>
      </c>
      <c r="BK19" s="48"/>
      <c r="BL19" s="48">
        <f>SUM(BL11:BL18)</f>
        <v>9</v>
      </c>
      <c r="BM19" s="48"/>
      <c r="BN19" s="66">
        <f>SUM(BN11:BN18)</f>
        <v>6</v>
      </c>
      <c r="BO19" s="43"/>
      <c r="BP19" s="54">
        <f>SUM(BP11:BP18)</f>
        <v>5</v>
      </c>
      <c r="BQ19" s="77"/>
      <c r="BR19" s="54">
        <f>SUM(BR11:BR18)</f>
        <v>3</v>
      </c>
      <c r="BS19" s="77"/>
      <c r="BT19" s="54">
        <f>SUM(BT11:BT18)</f>
        <v>3</v>
      </c>
      <c r="BU19" s="65"/>
      <c r="BV19" s="42">
        <f t="shared" si="171"/>
        <v>64</v>
      </c>
      <c r="BW19" s="43"/>
      <c r="BX19" s="43">
        <f t="shared" si="171"/>
        <v>75</v>
      </c>
      <c r="BY19" s="43"/>
      <c r="BZ19" s="43">
        <f t="shared" si="171"/>
        <v>80</v>
      </c>
      <c r="CA19" s="43"/>
      <c r="CB19" s="43">
        <f t="shared" si="171"/>
        <v>77</v>
      </c>
      <c r="CC19" s="43"/>
      <c r="CD19" s="43">
        <f t="shared" si="171"/>
        <v>77</v>
      </c>
      <c r="CE19" s="43"/>
      <c r="CF19" s="43">
        <f t="shared" ref="CF19" si="172">SUM(CF11:CF18)</f>
        <v>76</v>
      </c>
      <c r="CG19" s="63"/>
      <c r="CH19" s="48">
        <f>SUM(CH11:CH18)</f>
        <v>83</v>
      </c>
      <c r="CI19" s="48"/>
      <c r="CJ19" s="48">
        <f>SUM(CJ11:CJ18)</f>
        <v>82</v>
      </c>
      <c r="CK19" s="48"/>
      <c r="CL19" s="66">
        <f>SUM(CL11:CL18)</f>
        <v>76</v>
      </c>
      <c r="CM19" s="43"/>
      <c r="CN19" s="54">
        <f>SUM(CN11:CN18)</f>
        <v>79</v>
      </c>
      <c r="CO19" s="77"/>
      <c r="CP19" s="54">
        <f>SUM(CP11:CP18)</f>
        <v>79</v>
      </c>
      <c r="CQ19" s="77"/>
      <c r="CR19" s="54">
        <f>SUM(CR11:CR18)</f>
        <v>79</v>
      </c>
      <c r="CS19" s="65"/>
    </row>
  </sheetData>
  <mergeCells count="55">
    <mergeCell ref="CP8:CQ8"/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L8:BM8"/>
    <mergeCell ref="AL8:AM8"/>
    <mergeCell ref="AN8:AO8"/>
    <mergeCell ref="CD8:CE8"/>
    <mergeCell ref="V8:W8"/>
    <mergeCell ref="AT8:AU8"/>
    <mergeCell ref="AD8:AE8"/>
    <mergeCell ref="AB8:AC8"/>
    <mergeCell ref="N8:O8"/>
    <mergeCell ref="BT8:BU8"/>
    <mergeCell ref="BJ8:BK8"/>
    <mergeCell ref="BR8:BS8"/>
    <mergeCell ref="BZ8:CA8"/>
    <mergeCell ref="BV7:CS7"/>
    <mergeCell ref="T8:U8"/>
    <mergeCell ref="A6:CS6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R8:AS8"/>
    <mergeCell ref="BP8:BQ8"/>
    <mergeCell ref="CN8:CO8"/>
    <mergeCell ref="P8:Q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</mergeCells>
  <printOptions horizontalCentered="1"/>
  <pageMargins left="0.7" right="0.7" top="0.75" bottom="0.75" header="0.3" footer="0.3"/>
  <pageSetup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31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1</v>
      </c>
      <c r="C9" s="8">
        <f>B9/B$19</f>
        <v>0.2</v>
      </c>
      <c r="D9" s="11"/>
      <c r="E9" s="8">
        <f>D9/D$19</f>
        <v>0</v>
      </c>
      <c r="F9" s="11"/>
      <c r="G9" s="8">
        <f>F9/F$19</f>
        <v>0</v>
      </c>
      <c r="H9" s="11"/>
      <c r="I9" s="8">
        <f>H9/H$19</f>
        <v>0</v>
      </c>
      <c r="J9" s="11"/>
      <c r="K9" s="8">
        <f>J9/J$19</f>
        <v>0</v>
      </c>
      <c r="L9" s="11"/>
      <c r="M9" s="8">
        <f t="shared" ref="M9:M18" si="0">L9/L$19</f>
        <v>0</v>
      </c>
      <c r="N9" s="67"/>
      <c r="O9" s="8"/>
      <c r="P9" s="67"/>
      <c r="Q9" s="8"/>
      <c r="R9" s="67">
        <v>1</v>
      </c>
      <c r="S9" s="45">
        <f>R9/R19</f>
        <v>0.5</v>
      </c>
      <c r="T9" s="49">
        <v>1</v>
      </c>
      <c r="U9" s="73">
        <f>T9/T19</f>
        <v>0.25</v>
      </c>
      <c r="V9" s="49"/>
      <c r="W9" s="73"/>
      <c r="X9" s="49">
        <v>1</v>
      </c>
      <c r="Y9" s="55">
        <f>X9/X19</f>
        <v>0.125</v>
      </c>
      <c r="Z9" s="34"/>
      <c r="AA9" s="8"/>
      <c r="AB9" s="5"/>
      <c r="AC9" s="8">
        <f>AB9/AB$19</f>
        <v>0</v>
      </c>
      <c r="AD9" s="5">
        <v>1</v>
      </c>
      <c r="AE9" s="8">
        <f>AD9/AD$19</f>
        <v>0.2</v>
      </c>
      <c r="AF9" s="5">
        <v>1</v>
      </c>
      <c r="AG9" s="8">
        <f>AF9/AF$19</f>
        <v>0.2</v>
      </c>
      <c r="AH9" s="5">
        <v>1</v>
      </c>
      <c r="AI9" s="8">
        <f>AH9/AH$19</f>
        <v>0.33333333333333331</v>
      </c>
      <c r="AJ9" s="5">
        <v>1</v>
      </c>
      <c r="AK9" s="8">
        <f t="shared" ref="AK9:AK18" si="1">AJ9/AJ$19</f>
        <v>0.2</v>
      </c>
      <c r="AL9" s="67"/>
      <c r="AM9" s="8"/>
      <c r="AN9" s="67"/>
      <c r="AO9" s="8"/>
      <c r="AP9" s="67"/>
      <c r="AQ9" s="45"/>
      <c r="AR9" s="49"/>
      <c r="AS9" s="73"/>
      <c r="AT9" s="49">
        <v>1</v>
      </c>
      <c r="AU9" s="73">
        <f>AT9/AT19</f>
        <v>0.125</v>
      </c>
      <c r="AV9" s="49">
        <v>1</v>
      </c>
      <c r="AW9" s="55">
        <f>AV9/AV19</f>
        <v>0.1111111111111111</v>
      </c>
      <c r="AX9" s="34"/>
      <c r="AY9" s="8"/>
      <c r="AZ9" s="5"/>
      <c r="BA9" s="8">
        <f>AZ9/AZ$19</f>
        <v>0</v>
      </c>
      <c r="BB9" s="5"/>
      <c r="BC9" s="8">
        <f>BB9/BB$19</f>
        <v>0</v>
      </c>
      <c r="BD9" s="5"/>
      <c r="BE9" s="8">
        <f>BD9/BD$19</f>
        <v>0</v>
      </c>
      <c r="BF9" s="5"/>
      <c r="BG9" s="8">
        <f>BF9/BF$19</f>
        <v>0</v>
      </c>
      <c r="BH9" s="5"/>
      <c r="BI9" s="8">
        <f t="shared" ref="BI9:BI18" si="2">BH9/BH$19</f>
        <v>0</v>
      </c>
      <c r="BJ9" s="67"/>
      <c r="BK9" s="8"/>
      <c r="BL9" s="67"/>
      <c r="BM9" s="8"/>
      <c r="BN9" s="67"/>
      <c r="BO9" s="45"/>
      <c r="BP9" s="49"/>
      <c r="BQ9" s="73"/>
      <c r="BR9" s="73"/>
      <c r="BS9" s="73"/>
      <c r="BT9" s="49"/>
      <c r="BU9" s="55"/>
      <c r="BV9" s="34">
        <f t="shared" ref="BV9:BV17" si="3">B9+Z9+AX9</f>
        <v>1</v>
      </c>
      <c r="BW9" s="8">
        <f>BV9/BV$19</f>
        <v>8.3333333333333329E-2</v>
      </c>
      <c r="BX9" s="5">
        <f t="shared" ref="BX9:BX18" si="4">D9+AB9+AZ9</f>
        <v>0</v>
      </c>
      <c r="BY9" s="8">
        <f>BX9/BX$19</f>
        <v>0</v>
      </c>
      <c r="BZ9" s="5">
        <f t="shared" ref="BZ9:BZ18" si="5">F9+AD9+BB9</f>
        <v>1</v>
      </c>
      <c r="CA9" s="8">
        <f>BZ9/BZ$19</f>
        <v>0.1</v>
      </c>
      <c r="CB9" s="5">
        <f t="shared" ref="CB9:CB18" si="6">H9+AF9+BD9</f>
        <v>1</v>
      </c>
      <c r="CC9" s="8">
        <f>CB9/CB$19</f>
        <v>0.1</v>
      </c>
      <c r="CD9" s="5">
        <f t="shared" ref="CD9:CD18" si="7">J9+AH9+BF9</f>
        <v>1</v>
      </c>
      <c r="CE9" s="8">
        <f>CD9/CD$19</f>
        <v>0.14285714285714285</v>
      </c>
      <c r="CF9" s="5">
        <f t="shared" ref="CF9:CF18" si="8">L9+AJ9+BH9</f>
        <v>1</v>
      </c>
      <c r="CG9" s="8">
        <f t="shared" ref="CG9:CG18" si="9">CF9/CF$19</f>
        <v>0.125</v>
      </c>
      <c r="CH9" s="67"/>
      <c r="CI9" s="8"/>
      <c r="CJ9" s="67"/>
      <c r="CK9" s="8"/>
      <c r="CL9" s="67">
        <v>1</v>
      </c>
      <c r="CM9" s="45">
        <f>CL9/CL19</f>
        <v>0.125</v>
      </c>
      <c r="CN9" s="49">
        <v>1</v>
      </c>
      <c r="CO9" s="73">
        <f>CN9/CN19</f>
        <v>8.3333333333333329E-2</v>
      </c>
      <c r="CP9" s="49">
        <v>1</v>
      </c>
      <c r="CQ9" s="73">
        <f>CP9/CP19</f>
        <v>7.1428571428571425E-2</v>
      </c>
      <c r="CR9" s="49">
        <v>2</v>
      </c>
      <c r="CS9" s="55">
        <f>CR9/CR19</f>
        <v>0.11764705882352941</v>
      </c>
    </row>
    <row r="10" spans="1:97" ht="47.25" customHeight="1" thickBot="1" x14ac:dyDescent="0.3">
      <c r="A10" s="29" t="s">
        <v>10</v>
      </c>
      <c r="B10" s="36">
        <v>4</v>
      </c>
      <c r="C10" s="7">
        <f t="shared" ref="C10:E18" si="10">B10/B$19</f>
        <v>0.8</v>
      </c>
      <c r="D10" s="10">
        <v>3</v>
      </c>
      <c r="E10" s="7">
        <f t="shared" si="10"/>
        <v>1</v>
      </c>
      <c r="F10" s="10">
        <v>3</v>
      </c>
      <c r="G10" s="7">
        <f t="shared" ref="G10" si="11">F10/F$19</f>
        <v>1</v>
      </c>
      <c r="H10" s="10">
        <v>3</v>
      </c>
      <c r="I10" s="7">
        <f t="shared" ref="I10" si="12">H10/H$19</f>
        <v>1</v>
      </c>
      <c r="J10" s="10">
        <v>3</v>
      </c>
      <c r="K10" s="7">
        <f t="shared" ref="K10" si="13">J10/J$19</f>
        <v>1</v>
      </c>
      <c r="L10" s="10">
        <v>2</v>
      </c>
      <c r="M10" s="7">
        <f t="shared" si="0"/>
        <v>1</v>
      </c>
      <c r="N10" s="68"/>
      <c r="O10" s="7"/>
      <c r="P10" s="68">
        <v>1</v>
      </c>
      <c r="Q10" s="7">
        <f t="shared" ref="Q10:Q17" si="14">P10/P$19</f>
        <v>1</v>
      </c>
      <c r="R10" s="68">
        <v>1</v>
      </c>
      <c r="S10" s="46">
        <f>R10/R19</f>
        <v>0.5</v>
      </c>
      <c r="T10" s="50">
        <v>3</v>
      </c>
      <c r="U10" s="72">
        <f>T10/T19</f>
        <v>0.75</v>
      </c>
      <c r="V10" s="50">
        <v>6</v>
      </c>
      <c r="W10" s="72">
        <f>V10/V19</f>
        <v>1</v>
      </c>
      <c r="X10" s="50">
        <v>7</v>
      </c>
      <c r="Y10" s="56">
        <f>X10/X19</f>
        <v>0.875</v>
      </c>
      <c r="Z10" s="33">
        <v>5</v>
      </c>
      <c r="AA10" s="7">
        <f t="shared" ref="AA10" si="15">Z10/Z$19</f>
        <v>1</v>
      </c>
      <c r="AB10" s="4">
        <v>4</v>
      </c>
      <c r="AC10" s="7">
        <f t="shared" ref="AC10" si="16">AB10/AB$19</f>
        <v>1</v>
      </c>
      <c r="AD10" s="4">
        <v>4</v>
      </c>
      <c r="AE10" s="7">
        <f t="shared" ref="AE10" si="17">AD10/AD$19</f>
        <v>0.8</v>
      </c>
      <c r="AF10" s="4">
        <v>4</v>
      </c>
      <c r="AG10" s="7">
        <f t="shared" ref="AG10" si="18">AF10/AF$19</f>
        <v>0.8</v>
      </c>
      <c r="AH10" s="4">
        <v>2</v>
      </c>
      <c r="AI10" s="7">
        <f t="shared" ref="AI10" si="19">AH10/AH$19</f>
        <v>0.66666666666666663</v>
      </c>
      <c r="AJ10" s="4">
        <v>4</v>
      </c>
      <c r="AK10" s="7">
        <f t="shared" si="1"/>
        <v>0.8</v>
      </c>
      <c r="AL10" s="68">
        <v>5</v>
      </c>
      <c r="AM10" s="7">
        <f t="shared" ref="AM10:AM17" si="20">AL10/AL$19</f>
        <v>1</v>
      </c>
      <c r="AN10" s="68">
        <v>4</v>
      </c>
      <c r="AO10" s="7">
        <f t="shared" ref="AO10:AO17" si="21">AN10/AN$19</f>
        <v>1</v>
      </c>
      <c r="AP10" s="68">
        <v>6</v>
      </c>
      <c r="AQ10" s="46">
        <f>AP10/AP19</f>
        <v>1</v>
      </c>
      <c r="AR10" s="50">
        <v>8</v>
      </c>
      <c r="AS10" s="72">
        <f>AR10/AR19</f>
        <v>1</v>
      </c>
      <c r="AT10" s="50">
        <v>7</v>
      </c>
      <c r="AU10" s="72">
        <f>AT10/AT19</f>
        <v>0.875</v>
      </c>
      <c r="AV10" s="50">
        <v>8</v>
      </c>
      <c r="AW10" s="56">
        <f>AV10/AV19</f>
        <v>0.88888888888888884</v>
      </c>
      <c r="AX10" s="33">
        <v>2</v>
      </c>
      <c r="AY10" s="7">
        <f t="shared" ref="AY10" si="22">AX10/AX$19</f>
        <v>1</v>
      </c>
      <c r="AZ10" s="4">
        <v>3</v>
      </c>
      <c r="BA10" s="7">
        <f t="shared" ref="BA10" si="23">AZ10/AZ$19</f>
        <v>1</v>
      </c>
      <c r="BB10" s="4">
        <v>2</v>
      </c>
      <c r="BC10" s="7">
        <f t="shared" ref="BC10" si="24">BB10/BB$19</f>
        <v>1</v>
      </c>
      <c r="BD10" s="4">
        <v>2</v>
      </c>
      <c r="BE10" s="7">
        <f t="shared" ref="BE10" si="25">BD10/BD$19</f>
        <v>1</v>
      </c>
      <c r="BF10" s="4">
        <v>1</v>
      </c>
      <c r="BG10" s="7">
        <f t="shared" ref="BG10" si="26">BF10/BF$19</f>
        <v>1</v>
      </c>
      <c r="BH10" s="4">
        <v>1</v>
      </c>
      <c r="BI10" s="7">
        <f t="shared" si="2"/>
        <v>1</v>
      </c>
      <c r="BJ10" s="68"/>
      <c r="BK10" s="7"/>
      <c r="BL10" s="68"/>
      <c r="BM10" s="7"/>
      <c r="BN10" s="68"/>
      <c r="BO10" s="46"/>
      <c r="BP10" s="50"/>
      <c r="BQ10" s="72"/>
      <c r="BR10" s="72"/>
      <c r="BS10" s="72"/>
      <c r="BT10" s="50"/>
      <c r="BU10" s="56"/>
      <c r="BV10" s="33">
        <f t="shared" si="3"/>
        <v>11</v>
      </c>
      <c r="BW10" s="7">
        <f t="shared" ref="BW10" si="27">BV10/BV$19</f>
        <v>0.91666666666666663</v>
      </c>
      <c r="BX10" s="4">
        <f t="shared" si="4"/>
        <v>10</v>
      </c>
      <c r="BY10" s="7">
        <f t="shared" ref="BY10" si="28">BX10/BX$19</f>
        <v>1</v>
      </c>
      <c r="BZ10" s="4">
        <f t="shared" si="5"/>
        <v>9</v>
      </c>
      <c r="CA10" s="7">
        <f t="shared" ref="CA10" si="29">BZ10/BZ$19</f>
        <v>0.9</v>
      </c>
      <c r="CB10" s="4">
        <f t="shared" si="6"/>
        <v>9</v>
      </c>
      <c r="CC10" s="7">
        <f t="shared" ref="CC10" si="30">CB10/CB$19</f>
        <v>0.9</v>
      </c>
      <c r="CD10" s="4">
        <f t="shared" si="7"/>
        <v>6</v>
      </c>
      <c r="CE10" s="7">
        <f t="shared" ref="CE10" si="31">CD10/CD$19</f>
        <v>0.8571428571428571</v>
      </c>
      <c r="CF10" s="4">
        <f t="shared" si="8"/>
        <v>7</v>
      </c>
      <c r="CG10" s="7">
        <f t="shared" si="9"/>
        <v>0.875</v>
      </c>
      <c r="CH10" s="68">
        <v>5</v>
      </c>
      <c r="CI10" s="7">
        <f t="shared" ref="CI10:CI17" si="32">CH10/CH$19</f>
        <v>1</v>
      </c>
      <c r="CJ10" s="68">
        <v>5</v>
      </c>
      <c r="CK10" s="7">
        <f t="shared" ref="CK10:CK17" si="33">CJ10/CJ$19</f>
        <v>1</v>
      </c>
      <c r="CL10" s="68">
        <v>7</v>
      </c>
      <c r="CM10" s="46">
        <f>CL10/CL19</f>
        <v>0.875</v>
      </c>
      <c r="CN10" s="50">
        <v>11</v>
      </c>
      <c r="CO10" s="72">
        <f>CN10/CN19</f>
        <v>0.91666666666666663</v>
      </c>
      <c r="CP10" s="50">
        <v>13</v>
      </c>
      <c r="CQ10" s="72">
        <f>CP10/CP19</f>
        <v>0.9285714285714286</v>
      </c>
      <c r="CR10" s="50">
        <v>15</v>
      </c>
      <c r="CS10" s="56">
        <f>CR10/CR19</f>
        <v>0.88235294117647056</v>
      </c>
    </row>
    <row r="11" spans="1:97" ht="47.25" customHeight="1" thickTop="1" x14ac:dyDescent="0.25">
      <c r="A11" s="30" t="s">
        <v>0</v>
      </c>
      <c r="B11" s="37"/>
      <c r="C11" s="8"/>
      <c r="D11" s="11"/>
      <c r="E11" s="8">
        <f t="shared" si="10"/>
        <v>0</v>
      </c>
      <c r="F11" s="11"/>
      <c r="G11" s="8">
        <f t="shared" ref="G11" si="34">F11/F$19</f>
        <v>0</v>
      </c>
      <c r="H11" s="11"/>
      <c r="I11" s="8">
        <f t="shared" ref="I11" si="35">H11/H$19</f>
        <v>0</v>
      </c>
      <c r="J11" s="11"/>
      <c r="K11" s="8">
        <f t="shared" ref="K11" si="36">J11/J$19</f>
        <v>0</v>
      </c>
      <c r="L11" s="11"/>
      <c r="M11" s="8">
        <f t="shared" si="0"/>
        <v>0</v>
      </c>
      <c r="N11" s="67"/>
      <c r="O11" s="8"/>
      <c r="P11" s="67"/>
      <c r="Q11" s="8"/>
      <c r="R11" s="67"/>
      <c r="S11" s="45"/>
      <c r="T11" s="51"/>
      <c r="U11" s="74"/>
      <c r="V11" s="51"/>
      <c r="W11" s="74"/>
      <c r="X11" s="51"/>
      <c r="Y11" s="57"/>
      <c r="Z11" s="34"/>
      <c r="AA11" s="8"/>
      <c r="AB11" s="5"/>
      <c r="AC11" s="8">
        <f t="shared" ref="AC11" si="37">AB11/AB$19</f>
        <v>0</v>
      </c>
      <c r="AD11" s="5"/>
      <c r="AE11" s="8">
        <f t="shared" ref="AE11" si="38">AD11/AD$19</f>
        <v>0</v>
      </c>
      <c r="AF11" s="5"/>
      <c r="AG11" s="8">
        <f t="shared" ref="AG11" si="39">AF11/AF$19</f>
        <v>0</v>
      </c>
      <c r="AH11" s="5"/>
      <c r="AI11" s="8">
        <f t="shared" ref="AI11" si="40">AH11/AH$19</f>
        <v>0</v>
      </c>
      <c r="AJ11" s="5"/>
      <c r="AK11" s="8">
        <f t="shared" si="1"/>
        <v>0</v>
      </c>
      <c r="AL11" s="67"/>
      <c r="AM11" s="8"/>
      <c r="AN11" s="67"/>
      <c r="AO11" s="8"/>
      <c r="AP11" s="67"/>
      <c r="AQ11" s="45"/>
      <c r="AR11" s="51"/>
      <c r="AS11" s="74"/>
      <c r="AT11" s="51">
        <v>1</v>
      </c>
      <c r="AU11" s="74">
        <f>AT11/AT19</f>
        <v>0.125</v>
      </c>
      <c r="AV11" s="51">
        <v>1</v>
      </c>
      <c r="AW11" s="57">
        <f>AV11/AV19</f>
        <v>0.1111111111111111</v>
      </c>
      <c r="AX11" s="34"/>
      <c r="AY11" s="8"/>
      <c r="AZ11" s="5"/>
      <c r="BA11" s="8">
        <f t="shared" ref="BA11" si="41">AZ11/AZ$19</f>
        <v>0</v>
      </c>
      <c r="BB11" s="5"/>
      <c r="BC11" s="8">
        <f t="shared" ref="BC11" si="42">BB11/BB$19</f>
        <v>0</v>
      </c>
      <c r="BD11" s="5"/>
      <c r="BE11" s="8">
        <f t="shared" ref="BE11" si="43">BD11/BD$19</f>
        <v>0</v>
      </c>
      <c r="BF11" s="5"/>
      <c r="BG11" s="8">
        <f t="shared" ref="BG11" si="44">BF11/BF$19</f>
        <v>0</v>
      </c>
      <c r="BH11" s="5"/>
      <c r="BI11" s="8">
        <f t="shared" si="2"/>
        <v>0</v>
      </c>
      <c r="BJ11" s="67"/>
      <c r="BK11" s="8"/>
      <c r="BL11" s="67"/>
      <c r="BM11" s="8"/>
      <c r="BN11" s="67"/>
      <c r="BO11" s="45"/>
      <c r="BP11" s="51"/>
      <c r="BQ11" s="74"/>
      <c r="BR11" s="74"/>
      <c r="BS11" s="74"/>
      <c r="BT11" s="51"/>
      <c r="BU11" s="57"/>
      <c r="BV11" s="34"/>
      <c r="BW11" s="8"/>
      <c r="BX11" s="5">
        <f t="shared" si="4"/>
        <v>0</v>
      </c>
      <c r="BY11" s="8">
        <f t="shared" ref="BY11" si="45">BX11/BX$19</f>
        <v>0</v>
      </c>
      <c r="BZ11" s="5">
        <f t="shared" si="5"/>
        <v>0</v>
      </c>
      <c r="CA11" s="8">
        <f t="shared" ref="CA11" si="46">BZ11/BZ$19</f>
        <v>0</v>
      </c>
      <c r="CB11" s="5">
        <f t="shared" si="6"/>
        <v>0</v>
      </c>
      <c r="CC11" s="8">
        <f t="shared" ref="CC11" si="47">CB11/CB$19</f>
        <v>0</v>
      </c>
      <c r="CD11" s="5">
        <f t="shared" si="7"/>
        <v>0</v>
      </c>
      <c r="CE11" s="8">
        <f t="shared" ref="CE11" si="48">CD11/CD$19</f>
        <v>0</v>
      </c>
      <c r="CF11" s="5">
        <f t="shared" si="8"/>
        <v>0</v>
      </c>
      <c r="CG11" s="8">
        <f t="shared" si="9"/>
        <v>0</v>
      </c>
      <c r="CH11" s="67"/>
      <c r="CI11" s="8"/>
      <c r="CJ11" s="67"/>
      <c r="CK11" s="8"/>
      <c r="CL11" s="67"/>
      <c r="CM11" s="45"/>
      <c r="CN11" s="51"/>
      <c r="CO11" s="74"/>
      <c r="CP11" s="51">
        <v>1</v>
      </c>
      <c r="CQ11" s="74">
        <f>CP11/CP19</f>
        <v>7.1428571428571425E-2</v>
      </c>
      <c r="CR11" s="51">
        <v>1</v>
      </c>
      <c r="CS11" s="57">
        <f>CR11/CR19</f>
        <v>5.8823529411764705E-2</v>
      </c>
    </row>
    <row r="12" spans="1:97" ht="47.25" customHeight="1" x14ac:dyDescent="0.25">
      <c r="A12" s="28" t="s">
        <v>1</v>
      </c>
      <c r="B12" s="35">
        <v>1</v>
      </c>
      <c r="C12" s="6">
        <f t="shared" si="10"/>
        <v>0.2</v>
      </c>
      <c r="D12" s="9"/>
      <c r="E12" s="6">
        <f t="shared" si="10"/>
        <v>0</v>
      </c>
      <c r="F12" s="9"/>
      <c r="G12" s="6">
        <f t="shared" ref="G12" si="49">F12/F$19</f>
        <v>0</v>
      </c>
      <c r="H12" s="9"/>
      <c r="I12" s="6">
        <f t="shared" ref="I12" si="50">H12/H$19</f>
        <v>0</v>
      </c>
      <c r="J12" s="9"/>
      <c r="K12" s="6">
        <f t="shared" ref="K12" si="51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52"/>
      <c r="W12" s="47"/>
      <c r="X12" s="52"/>
      <c r="Y12" s="19"/>
      <c r="Z12" s="32"/>
      <c r="AA12" s="6"/>
      <c r="AB12" s="3"/>
      <c r="AC12" s="6">
        <f t="shared" ref="AC12" si="52">AB12/AB$19</f>
        <v>0</v>
      </c>
      <c r="AD12" s="3"/>
      <c r="AE12" s="6">
        <f t="shared" ref="AE12" si="53">AD12/AD$19</f>
        <v>0</v>
      </c>
      <c r="AF12" s="3"/>
      <c r="AG12" s="6">
        <f t="shared" ref="AG12" si="54">AF12/AF$19</f>
        <v>0</v>
      </c>
      <c r="AH12" s="3"/>
      <c r="AI12" s="6">
        <f t="shared" ref="AI12" si="55">AH12/AH$19</f>
        <v>0</v>
      </c>
      <c r="AJ12" s="3"/>
      <c r="AK12" s="6">
        <f t="shared" si="1"/>
        <v>0</v>
      </c>
      <c r="AL12" s="69"/>
      <c r="AM12" s="6"/>
      <c r="AN12" s="69"/>
      <c r="AO12" s="6"/>
      <c r="AP12" s="69"/>
      <c r="AQ12" s="47"/>
      <c r="AR12" s="52"/>
      <c r="AS12" s="47"/>
      <c r="AT12" s="52"/>
      <c r="AU12" s="47"/>
      <c r="AV12" s="52"/>
      <c r="AW12" s="19"/>
      <c r="AX12" s="32"/>
      <c r="AY12" s="6"/>
      <c r="AZ12" s="3"/>
      <c r="BA12" s="6">
        <f t="shared" ref="BA12" si="56">AZ12/AZ$19</f>
        <v>0</v>
      </c>
      <c r="BB12" s="3"/>
      <c r="BC12" s="6">
        <f t="shared" ref="BC12" si="57">BB12/BB$19</f>
        <v>0</v>
      </c>
      <c r="BD12" s="3"/>
      <c r="BE12" s="6">
        <f t="shared" ref="BE12" si="58">BD12/BD$19</f>
        <v>0</v>
      </c>
      <c r="BF12" s="3"/>
      <c r="BG12" s="6">
        <f t="shared" ref="BG12" si="59">BF12/BF$19</f>
        <v>0</v>
      </c>
      <c r="BH12" s="3"/>
      <c r="BI12" s="6">
        <f t="shared" si="2"/>
        <v>0</v>
      </c>
      <c r="BJ12" s="69"/>
      <c r="BK12" s="6"/>
      <c r="BL12" s="69"/>
      <c r="BM12" s="6"/>
      <c r="BN12" s="69"/>
      <c r="BO12" s="47"/>
      <c r="BP12" s="52"/>
      <c r="BQ12" s="47"/>
      <c r="BR12" s="47"/>
      <c r="BS12" s="47"/>
      <c r="BT12" s="52"/>
      <c r="BU12" s="19"/>
      <c r="BV12" s="32">
        <f t="shared" si="3"/>
        <v>1</v>
      </c>
      <c r="BW12" s="6">
        <f t="shared" ref="BW12" si="60">BV12/BV$19</f>
        <v>8.3333333333333329E-2</v>
      </c>
      <c r="BX12" s="3">
        <f t="shared" si="4"/>
        <v>0</v>
      </c>
      <c r="BY12" s="6">
        <f t="shared" ref="BY12" si="61">BX12/BX$19</f>
        <v>0</v>
      </c>
      <c r="BZ12" s="3">
        <f t="shared" si="5"/>
        <v>0</v>
      </c>
      <c r="CA12" s="6">
        <f t="shared" ref="CA12" si="62">BZ12/BZ$19</f>
        <v>0</v>
      </c>
      <c r="CB12" s="3">
        <f t="shared" si="6"/>
        <v>0</v>
      </c>
      <c r="CC12" s="6">
        <f t="shared" ref="CC12" si="63">CB12/CB$19</f>
        <v>0</v>
      </c>
      <c r="CD12" s="3">
        <f t="shared" si="7"/>
        <v>0</v>
      </c>
      <c r="CE12" s="6">
        <f t="shared" ref="CE12" si="64">CD12/CD$19</f>
        <v>0</v>
      </c>
      <c r="CF12" s="3">
        <f t="shared" si="8"/>
        <v>0</v>
      </c>
      <c r="CG12" s="6">
        <f t="shared" si="9"/>
        <v>0</v>
      </c>
      <c r="CH12" s="69"/>
      <c r="CI12" s="6"/>
      <c r="CJ12" s="69"/>
      <c r="CK12" s="6"/>
      <c r="CL12" s="69"/>
      <c r="CM12" s="47"/>
      <c r="CN12" s="52"/>
      <c r="CO12" s="47"/>
      <c r="CP12" s="52"/>
      <c r="CQ12" s="47"/>
      <c r="CR12" s="52"/>
      <c r="CS12" s="19"/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0"/>
        <v>0</v>
      </c>
      <c r="F13" s="9"/>
      <c r="G13" s="6">
        <f t="shared" ref="G13" si="65">F13/F$19</f>
        <v>0</v>
      </c>
      <c r="H13" s="9"/>
      <c r="I13" s="6">
        <f t="shared" ref="I13" si="66">H13/H$19</f>
        <v>0</v>
      </c>
      <c r="J13" s="9"/>
      <c r="K13" s="6">
        <f t="shared" ref="K13" si="67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68">AB13/AB$19</f>
        <v>0</v>
      </c>
      <c r="AD13" s="3"/>
      <c r="AE13" s="6">
        <f t="shared" ref="AE13" si="69">AD13/AD$19</f>
        <v>0</v>
      </c>
      <c r="AF13" s="3"/>
      <c r="AG13" s="6">
        <f t="shared" ref="AG13" si="70">AF13/AF$19</f>
        <v>0</v>
      </c>
      <c r="AH13" s="3"/>
      <c r="AI13" s="6">
        <f t="shared" ref="AI13" si="71">AH13/AH$19</f>
        <v>0</v>
      </c>
      <c r="AJ13" s="3"/>
      <c r="AK13" s="6">
        <f t="shared" si="1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2">AZ13/AZ$19</f>
        <v>0</v>
      </c>
      <c r="BB13" s="3"/>
      <c r="BC13" s="6">
        <f t="shared" ref="BC13" si="73">BB13/BB$19</f>
        <v>0</v>
      </c>
      <c r="BD13" s="3"/>
      <c r="BE13" s="6">
        <f t="shared" ref="BE13" si="74">BD13/BD$19</f>
        <v>0</v>
      </c>
      <c r="BF13" s="3"/>
      <c r="BG13" s="6">
        <f t="shared" ref="BG13" si="75">BF13/BF$19</f>
        <v>0</v>
      </c>
      <c r="BH13" s="3"/>
      <c r="BI13" s="6">
        <f t="shared" si="2"/>
        <v>0</v>
      </c>
      <c r="BJ13" s="69"/>
      <c r="BK13" s="6"/>
      <c r="BL13" s="69"/>
      <c r="BM13" s="6"/>
      <c r="BN13" s="69"/>
      <c r="BO13" s="47"/>
      <c r="BP13" s="52"/>
      <c r="BQ13" s="47"/>
      <c r="BR13" s="47"/>
      <c r="BS13" s="47"/>
      <c r="BT13" s="52"/>
      <c r="BU13" s="19"/>
      <c r="BV13" s="32"/>
      <c r="BW13" s="6"/>
      <c r="BX13" s="3">
        <f t="shared" si="4"/>
        <v>0</v>
      </c>
      <c r="BY13" s="6">
        <f t="shared" ref="BY13" si="76">BX13/BX$19</f>
        <v>0</v>
      </c>
      <c r="BZ13" s="3">
        <f t="shared" si="5"/>
        <v>0</v>
      </c>
      <c r="CA13" s="6">
        <f t="shared" ref="CA13" si="77">BZ13/BZ$19</f>
        <v>0</v>
      </c>
      <c r="CB13" s="3">
        <f t="shared" si="6"/>
        <v>0</v>
      </c>
      <c r="CC13" s="6">
        <f t="shared" ref="CC13" si="78">CB13/CB$19</f>
        <v>0</v>
      </c>
      <c r="CD13" s="3">
        <f t="shared" si="7"/>
        <v>0</v>
      </c>
      <c r="CE13" s="6">
        <f t="shared" ref="CE13" si="79">CD13/CD$19</f>
        <v>0</v>
      </c>
      <c r="CF13" s="3">
        <f t="shared" si="8"/>
        <v>0</v>
      </c>
      <c r="CG13" s="6">
        <f t="shared" si="9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>
        <v>1</v>
      </c>
      <c r="C14" s="6">
        <f t="shared" si="10"/>
        <v>0.2</v>
      </c>
      <c r="D14" s="9"/>
      <c r="E14" s="6">
        <f t="shared" si="10"/>
        <v>0</v>
      </c>
      <c r="F14" s="9"/>
      <c r="G14" s="6">
        <f t="shared" ref="G14" si="80">F14/F$19</f>
        <v>0</v>
      </c>
      <c r="H14" s="9"/>
      <c r="I14" s="6">
        <f t="shared" ref="I14" si="81">H14/H$19</f>
        <v>0</v>
      </c>
      <c r="J14" s="9"/>
      <c r="K14" s="6">
        <f t="shared" ref="K14" si="82">J14/J$19</f>
        <v>0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>
        <v>1</v>
      </c>
      <c r="W14" s="47">
        <f>V14/V19</f>
        <v>0.16666666666666666</v>
      </c>
      <c r="X14" s="52">
        <v>1</v>
      </c>
      <c r="Y14" s="19">
        <f>X14/X19</f>
        <v>0.125</v>
      </c>
      <c r="Z14" s="32"/>
      <c r="AA14" s="6"/>
      <c r="AB14" s="3">
        <v>1</v>
      </c>
      <c r="AC14" s="6">
        <f t="shared" ref="AC14" si="83">AB14/AB$19</f>
        <v>0.25</v>
      </c>
      <c r="AD14" s="3">
        <v>1</v>
      </c>
      <c r="AE14" s="6">
        <f t="shared" ref="AE14" si="84">AD14/AD$19</f>
        <v>0.2</v>
      </c>
      <c r="AF14" s="3"/>
      <c r="AG14" s="6">
        <f t="shared" ref="AG14" si="85">AF14/AF$19</f>
        <v>0</v>
      </c>
      <c r="AH14" s="3">
        <v>1</v>
      </c>
      <c r="AI14" s="6">
        <f t="shared" ref="AI14" si="86">AH14/AH$19</f>
        <v>0.33333333333333331</v>
      </c>
      <c r="AJ14" s="3">
        <v>1</v>
      </c>
      <c r="AK14" s="6">
        <f t="shared" si="1"/>
        <v>0.2</v>
      </c>
      <c r="AL14" s="69"/>
      <c r="AM14" s="6"/>
      <c r="AN14" s="69"/>
      <c r="AO14" s="6"/>
      <c r="AP14" s="69">
        <v>1</v>
      </c>
      <c r="AQ14" s="47">
        <f>AP14/AP19</f>
        <v>0.16666666666666666</v>
      </c>
      <c r="AR14" s="52">
        <v>2</v>
      </c>
      <c r="AS14" s="47">
        <f>AR14/AR19</f>
        <v>0.25</v>
      </c>
      <c r="AT14" s="52"/>
      <c r="AU14" s="47"/>
      <c r="AV14" s="52"/>
      <c r="AW14" s="19"/>
      <c r="AX14" s="32"/>
      <c r="AY14" s="6"/>
      <c r="AZ14" s="3"/>
      <c r="BA14" s="6">
        <f t="shared" ref="BA14" si="87">AZ14/AZ$19</f>
        <v>0</v>
      </c>
      <c r="BB14" s="3"/>
      <c r="BC14" s="6">
        <f t="shared" ref="BC14" si="88">BB14/BB$19</f>
        <v>0</v>
      </c>
      <c r="BD14" s="3"/>
      <c r="BE14" s="6">
        <f t="shared" ref="BE14" si="89">BD14/BD$19</f>
        <v>0</v>
      </c>
      <c r="BF14" s="3"/>
      <c r="BG14" s="6">
        <f t="shared" ref="BG14" si="90">BF14/BF$19</f>
        <v>0</v>
      </c>
      <c r="BH14" s="3"/>
      <c r="BI14" s="6">
        <f t="shared" si="2"/>
        <v>0</v>
      </c>
      <c r="BJ14" s="69"/>
      <c r="BK14" s="6"/>
      <c r="BL14" s="69"/>
      <c r="BM14" s="6"/>
      <c r="BN14" s="69"/>
      <c r="BO14" s="47"/>
      <c r="BP14" s="52"/>
      <c r="BQ14" s="47"/>
      <c r="BR14" s="47"/>
      <c r="BS14" s="47"/>
      <c r="BT14" s="52"/>
      <c r="BU14" s="19"/>
      <c r="BV14" s="32">
        <f t="shared" si="3"/>
        <v>1</v>
      </c>
      <c r="BW14" s="6">
        <f t="shared" ref="BW14" si="91">BV14/BV$19</f>
        <v>8.3333333333333329E-2</v>
      </c>
      <c r="BX14" s="3">
        <f t="shared" si="4"/>
        <v>1</v>
      </c>
      <c r="BY14" s="6">
        <f t="shared" ref="BY14" si="92">BX14/BX$19</f>
        <v>0.1</v>
      </c>
      <c r="BZ14" s="3">
        <f t="shared" si="5"/>
        <v>1</v>
      </c>
      <c r="CA14" s="6">
        <f t="shared" ref="CA14" si="93">BZ14/BZ$19</f>
        <v>0.1</v>
      </c>
      <c r="CB14" s="3">
        <f t="shared" si="6"/>
        <v>0</v>
      </c>
      <c r="CC14" s="6">
        <f t="shared" ref="CC14" si="94">CB14/CB$19</f>
        <v>0</v>
      </c>
      <c r="CD14" s="3">
        <f t="shared" si="7"/>
        <v>1</v>
      </c>
      <c r="CE14" s="6">
        <f t="shared" ref="CE14" si="95">CD14/CD$19</f>
        <v>0.14285714285714285</v>
      </c>
      <c r="CF14" s="3">
        <f t="shared" si="8"/>
        <v>1</v>
      </c>
      <c r="CG14" s="6">
        <f t="shared" si="9"/>
        <v>0.125</v>
      </c>
      <c r="CH14" s="69"/>
      <c r="CI14" s="6"/>
      <c r="CJ14" s="69"/>
      <c r="CK14" s="6"/>
      <c r="CL14" s="69">
        <v>1</v>
      </c>
      <c r="CM14" s="47">
        <f>CL14/CL19</f>
        <v>0.125</v>
      </c>
      <c r="CN14" s="52">
        <v>2</v>
      </c>
      <c r="CO14" s="47">
        <f>CN14/CN19</f>
        <v>0.16666666666666666</v>
      </c>
      <c r="CP14" s="52">
        <v>1</v>
      </c>
      <c r="CQ14" s="47">
        <f>CP14/CP19</f>
        <v>7.1428571428571425E-2</v>
      </c>
      <c r="CR14" s="52">
        <v>1</v>
      </c>
      <c r="CS14" s="19">
        <f>CR14/CR19</f>
        <v>5.8823529411764705E-2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0"/>
        <v>0</v>
      </c>
      <c r="F15" s="9"/>
      <c r="G15" s="6">
        <f t="shared" ref="G15" si="96">F15/F$19</f>
        <v>0</v>
      </c>
      <c r="H15" s="9"/>
      <c r="I15" s="6">
        <f t="shared" ref="I15" si="97">H15/H$19</f>
        <v>0</v>
      </c>
      <c r="J15" s="9"/>
      <c r="K15" s="6">
        <f t="shared" ref="K15" si="98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/>
      <c r="Y15" s="19"/>
      <c r="Z15" s="32"/>
      <c r="AA15" s="6"/>
      <c r="AB15" s="3"/>
      <c r="AC15" s="6">
        <f t="shared" ref="AC15" si="99">AB15/AB$19</f>
        <v>0</v>
      </c>
      <c r="AD15" s="3"/>
      <c r="AE15" s="6">
        <f t="shared" ref="AE15" si="100">AD15/AD$19</f>
        <v>0</v>
      </c>
      <c r="AF15" s="3"/>
      <c r="AG15" s="6">
        <f t="shared" ref="AG15" si="101">AF15/AF$19</f>
        <v>0</v>
      </c>
      <c r="AH15" s="3"/>
      <c r="AI15" s="6">
        <f t="shared" ref="AI15" si="102">AH15/AH$19</f>
        <v>0</v>
      </c>
      <c r="AJ15" s="3"/>
      <c r="AK15" s="6">
        <f t="shared" si="1"/>
        <v>0</v>
      </c>
      <c r="AL15" s="69"/>
      <c r="AM15" s="6"/>
      <c r="AN15" s="69"/>
      <c r="AO15" s="6"/>
      <c r="AP15" s="69">
        <v>1</v>
      </c>
      <c r="AQ15" s="47">
        <f>AP15/AP19</f>
        <v>0.16666666666666666</v>
      </c>
      <c r="AR15" s="52"/>
      <c r="AS15" s="47"/>
      <c r="AT15" s="52">
        <v>1</v>
      </c>
      <c r="AU15" s="47">
        <f>AT15/AT19</f>
        <v>0.125</v>
      </c>
      <c r="AV15" s="52">
        <v>1</v>
      </c>
      <c r="AW15" s="19">
        <f>AV15/AV19</f>
        <v>0.1111111111111111</v>
      </c>
      <c r="AX15" s="32"/>
      <c r="AY15" s="6"/>
      <c r="AZ15" s="3"/>
      <c r="BA15" s="6">
        <f t="shared" ref="BA15" si="103">AZ15/AZ$19</f>
        <v>0</v>
      </c>
      <c r="BB15" s="3"/>
      <c r="BC15" s="6">
        <f t="shared" ref="BC15" si="104">BB15/BB$19</f>
        <v>0</v>
      </c>
      <c r="BD15" s="3"/>
      <c r="BE15" s="6">
        <f t="shared" ref="BE15" si="105">BD15/BD$19</f>
        <v>0</v>
      </c>
      <c r="BF15" s="3"/>
      <c r="BG15" s="6">
        <f t="shared" ref="BG15" si="106">BF15/BF$19</f>
        <v>0</v>
      </c>
      <c r="BH15" s="3"/>
      <c r="BI15" s="6">
        <f t="shared" si="2"/>
        <v>0</v>
      </c>
      <c r="BJ15" s="69"/>
      <c r="BK15" s="6"/>
      <c r="BL15" s="69"/>
      <c r="BM15" s="6"/>
      <c r="BN15" s="69"/>
      <c r="BO15" s="47"/>
      <c r="BP15" s="52"/>
      <c r="BQ15" s="47"/>
      <c r="BR15" s="47"/>
      <c r="BS15" s="47"/>
      <c r="BT15" s="52"/>
      <c r="BU15" s="19"/>
      <c r="BV15" s="32"/>
      <c r="BW15" s="6"/>
      <c r="BX15" s="3">
        <f t="shared" si="4"/>
        <v>0</v>
      </c>
      <c r="BY15" s="6">
        <f t="shared" ref="BY15" si="107">BX15/BX$19</f>
        <v>0</v>
      </c>
      <c r="BZ15" s="3">
        <f t="shared" si="5"/>
        <v>0</v>
      </c>
      <c r="CA15" s="6">
        <f t="shared" ref="CA15" si="108">BZ15/BZ$19</f>
        <v>0</v>
      </c>
      <c r="CB15" s="3">
        <f t="shared" si="6"/>
        <v>0</v>
      </c>
      <c r="CC15" s="6">
        <f t="shared" ref="CC15" si="109">CB15/CB$19</f>
        <v>0</v>
      </c>
      <c r="CD15" s="3">
        <f t="shared" si="7"/>
        <v>0</v>
      </c>
      <c r="CE15" s="6">
        <f t="shared" ref="CE15" si="110">CD15/CD$19</f>
        <v>0</v>
      </c>
      <c r="CF15" s="3">
        <f t="shared" si="8"/>
        <v>0</v>
      </c>
      <c r="CG15" s="6">
        <f t="shared" si="9"/>
        <v>0</v>
      </c>
      <c r="CH15" s="69"/>
      <c r="CI15" s="6"/>
      <c r="CJ15" s="69"/>
      <c r="CK15" s="6"/>
      <c r="CL15" s="69">
        <v>1</v>
      </c>
      <c r="CM15" s="47">
        <f>CL15/CL19</f>
        <v>0.125</v>
      </c>
      <c r="CN15" s="52"/>
      <c r="CO15" s="47"/>
      <c r="CP15" s="52">
        <v>1</v>
      </c>
      <c r="CQ15" s="47">
        <f>CP15/CP19</f>
        <v>7.1428571428571425E-2</v>
      </c>
      <c r="CR15" s="52">
        <v>1</v>
      </c>
      <c r="CS15" s="19">
        <f>CR15/CR19</f>
        <v>5.8823529411764705E-2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0"/>
        <v>0</v>
      </c>
      <c r="F16" s="9"/>
      <c r="G16" s="6">
        <f t="shared" ref="G16" si="111">F16/F$19</f>
        <v>0</v>
      </c>
      <c r="H16" s="9"/>
      <c r="I16" s="6">
        <f t="shared" ref="I16" si="112">H16/H$19</f>
        <v>0</v>
      </c>
      <c r="J16" s="9"/>
      <c r="K16" s="6">
        <f t="shared" ref="K16" si="113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/>
      <c r="AA16" s="6"/>
      <c r="AB16" s="3"/>
      <c r="AC16" s="6">
        <f t="shared" ref="AC16" si="114">AB16/AB$19</f>
        <v>0</v>
      </c>
      <c r="AD16" s="3"/>
      <c r="AE16" s="6">
        <f t="shared" ref="AE16" si="115">AD16/AD$19</f>
        <v>0</v>
      </c>
      <c r="AF16" s="3"/>
      <c r="AG16" s="6">
        <f t="shared" ref="AG16" si="116">AF16/AF$19</f>
        <v>0</v>
      </c>
      <c r="AH16" s="3"/>
      <c r="AI16" s="6">
        <f t="shared" ref="AI16" si="117">AH16/AH$19</f>
        <v>0</v>
      </c>
      <c r="AJ16" s="3"/>
      <c r="AK16" s="6">
        <f t="shared" si="1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18">AZ16/AZ$19</f>
        <v>0</v>
      </c>
      <c r="BB16" s="3"/>
      <c r="BC16" s="6">
        <f t="shared" ref="BC16" si="119">BB16/BB$19</f>
        <v>0</v>
      </c>
      <c r="BD16" s="3"/>
      <c r="BE16" s="6">
        <f t="shared" ref="BE16" si="120">BD16/BD$19</f>
        <v>0</v>
      </c>
      <c r="BF16" s="3"/>
      <c r="BG16" s="6">
        <f t="shared" ref="BG16" si="121">BF16/BF$19</f>
        <v>0</v>
      </c>
      <c r="BH16" s="3"/>
      <c r="BI16" s="6">
        <f t="shared" si="2"/>
        <v>0</v>
      </c>
      <c r="BJ16" s="69"/>
      <c r="BK16" s="6"/>
      <c r="BL16" s="69"/>
      <c r="BM16" s="6"/>
      <c r="BN16" s="69"/>
      <c r="BO16" s="47"/>
      <c r="BP16" s="52"/>
      <c r="BQ16" s="47"/>
      <c r="BR16" s="47"/>
      <c r="BS16" s="47"/>
      <c r="BT16" s="52"/>
      <c r="BU16" s="19"/>
      <c r="BV16" s="32"/>
      <c r="BW16" s="6"/>
      <c r="BX16" s="3">
        <f t="shared" si="4"/>
        <v>0</v>
      </c>
      <c r="BY16" s="6">
        <f t="shared" ref="BY16" si="122">BX16/BX$19</f>
        <v>0</v>
      </c>
      <c r="BZ16" s="3">
        <f t="shared" si="5"/>
        <v>0</v>
      </c>
      <c r="CA16" s="6">
        <f t="shared" ref="CA16" si="123">BZ16/BZ$19</f>
        <v>0</v>
      </c>
      <c r="CB16" s="3">
        <f t="shared" si="6"/>
        <v>0</v>
      </c>
      <c r="CC16" s="6">
        <f t="shared" ref="CC16" si="124">CB16/CB$19</f>
        <v>0</v>
      </c>
      <c r="CD16" s="3">
        <f t="shared" si="7"/>
        <v>0</v>
      </c>
      <c r="CE16" s="6">
        <f t="shared" ref="CE16" si="125">CD16/CD$19</f>
        <v>0</v>
      </c>
      <c r="CF16" s="3">
        <f t="shared" si="8"/>
        <v>0</v>
      </c>
      <c r="CG16" s="6">
        <f t="shared" si="9"/>
        <v>0</v>
      </c>
      <c r="CH16" s="69"/>
      <c r="CI16" s="6"/>
      <c r="CJ16" s="69"/>
      <c r="CK16" s="6"/>
      <c r="CL16" s="69"/>
      <c r="CM16" s="47"/>
      <c r="CN16" s="52"/>
      <c r="CO16" s="47"/>
      <c r="CP16" s="52"/>
      <c r="CQ16" s="47"/>
      <c r="CR16" s="52"/>
      <c r="CS16" s="19"/>
    </row>
    <row r="17" spans="1:97" ht="47.25" customHeight="1" x14ac:dyDescent="0.25">
      <c r="A17" s="28" t="s">
        <v>6</v>
      </c>
      <c r="B17" s="35">
        <v>3</v>
      </c>
      <c r="C17" s="6">
        <f t="shared" si="10"/>
        <v>0.6</v>
      </c>
      <c r="D17" s="9">
        <v>3</v>
      </c>
      <c r="E17" s="6">
        <f t="shared" si="10"/>
        <v>1</v>
      </c>
      <c r="F17" s="9">
        <v>3</v>
      </c>
      <c r="G17" s="6">
        <f t="shared" ref="G17" si="126">F17/F$19</f>
        <v>1</v>
      </c>
      <c r="H17" s="9">
        <v>3</v>
      </c>
      <c r="I17" s="6">
        <f t="shared" ref="I17" si="127">H17/H$19</f>
        <v>1</v>
      </c>
      <c r="J17" s="9">
        <v>3</v>
      </c>
      <c r="K17" s="6">
        <f t="shared" ref="K17" si="128">J17/J$19</f>
        <v>1</v>
      </c>
      <c r="L17" s="9">
        <v>2</v>
      </c>
      <c r="M17" s="6">
        <f t="shared" si="0"/>
        <v>1</v>
      </c>
      <c r="N17" s="69"/>
      <c r="O17" s="6"/>
      <c r="P17" s="69">
        <v>1</v>
      </c>
      <c r="Q17" s="6">
        <f t="shared" si="14"/>
        <v>1</v>
      </c>
      <c r="R17" s="69">
        <v>2</v>
      </c>
      <c r="S17" s="47">
        <f>R17/R19</f>
        <v>1</v>
      </c>
      <c r="T17" s="52">
        <v>4</v>
      </c>
      <c r="U17" s="47">
        <f>T17/T19</f>
        <v>1</v>
      </c>
      <c r="V17" s="52">
        <v>5</v>
      </c>
      <c r="W17" s="47">
        <f>V17/V19</f>
        <v>0.83333333333333337</v>
      </c>
      <c r="X17" s="52">
        <v>7</v>
      </c>
      <c r="Y17" s="19">
        <f>X17/X19</f>
        <v>0.875</v>
      </c>
      <c r="Z17" s="32">
        <v>5</v>
      </c>
      <c r="AA17" s="6">
        <f t="shared" ref="AA17" si="129">Z17/Z$19</f>
        <v>1</v>
      </c>
      <c r="AB17" s="3">
        <v>3</v>
      </c>
      <c r="AC17" s="6">
        <f t="shared" ref="AC17" si="130">AB17/AB$19</f>
        <v>0.75</v>
      </c>
      <c r="AD17" s="3">
        <v>4</v>
      </c>
      <c r="AE17" s="6">
        <f t="shared" ref="AE17" si="131">AD17/AD$19</f>
        <v>0.8</v>
      </c>
      <c r="AF17" s="3">
        <v>5</v>
      </c>
      <c r="AG17" s="6">
        <f t="shared" ref="AG17" si="132">AF17/AF$19</f>
        <v>1</v>
      </c>
      <c r="AH17" s="3">
        <v>2</v>
      </c>
      <c r="AI17" s="6">
        <f t="shared" ref="AI17" si="133">AH17/AH$19</f>
        <v>0.66666666666666663</v>
      </c>
      <c r="AJ17" s="3">
        <v>4</v>
      </c>
      <c r="AK17" s="6">
        <f t="shared" si="1"/>
        <v>0.8</v>
      </c>
      <c r="AL17" s="69">
        <v>5</v>
      </c>
      <c r="AM17" s="6">
        <f t="shared" si="20"/>
        <v>1</v>
      </c>
      <c r="AN17" s="69">
        <v>4</v>
      </c>
      <c r="AO17" s="6">
        <f t="shared" si="21"/>
        <v>1</v>
      </c>
      <c r="AP17" s="69">
        <v>4</v>
      </c>
      <c r="AQ17" s="47">
        <f>AP17/AP19</f>
        <v>0.66666666666666663</v>
      </c>
      <c r="AR17" s="52">
        <v>6</v>
      </c>
      <c r="AS17" s="47">
        <f>AR17/AR19</f>
        <v>0.75</v>
      </c>
      <c r="AT17" s="52">
        <v>6</v>
      </c>
      <c r="AU17" s="47">
        <f>AT17/AT19</f>
        <v>0.75</v>
      </c>
      <c r="AV17" s="52">
        <v>7</v>
      </c>
      <c r="AW17" s="19">
        <f>AV17/AV19</f>
        <v>0.77777777777777779</v>
      </c>
      <c r="AX17" s="32">
        <v>2</v>
      </c>
      <c r="AY17" s="6">
        <f t="shared" ref="AY17" si="134">AX17/AX$19</f>
        <v>1</v>
      </c>
      <c r="AZ17" s="3">
        <v>3</v>
      </c>
      <c r="BA17" s="6">
        <f t="shared" ref="BA17" si="135">AZ17/AZ$19</f>
        <v>1</v>
      </c>
      <c r="BB17" s="3">
        <v>2</v>
      </c>
      <c r="BC17" s="6">
        <f t="shared" ref="BC17" si="136">BB17/BB$19</f>
        <v>1</v>
      </c>
      <c r="BD17" s="3">
        <v>2</v>
      </c>
      <c r="BE17" s="6">
        <f t="shared" ref="BE17" si="137">BD17/BD$19</f>
        <v>1</v>
      </c>
      <c r="BF17" s="3">
        <v>1</v>
      </c>
      <c r="BG17" s="6">
        <f t="shared" ref="BG17" si="138">BF17/BF$19</f>
        <v>1</v>
      </c>
      <c r="BH17" s="3">
        <v>1</v>
      </c>
      <c r="BI17" s="6">
        <f t="shared" si="2"/>
        <v>1</v>
      </c>
      <c r="BJ17" s="69"/>
      <c r="BK17" s="6"/>
      <c r="BL17" s="69"/>
      <c r="BM17" s="6"/>
      <c r="BN17" s="69"/>
      <c r="BO17" s="47"/>
      <c r="BP17" s="52"/>
      <c r="BQ17" s="47"/>
      <c r="BR17" s="47"/>
      <c r="BS17" s="47"/>
      <c r="BT17" s="52"/>
      <c r="BU17" s="19"/>
      <c r="BV17" s="32">
        <f t="shared" si="3"/>
        <v>10</v>
      </c>
      <c r="BW17" s="6">
        <f t="shared" ref="BW17" si="139">BV17/BV$19</f>
        <v>0.83333333333333337</v>
      </c>
      <c r="BX17" s="3">
        <f t="shared" si="4"/>
        <v>9</v>
      </c>
      <c r="BY17" s="6">
        <f t="shared" ref="BY17" si="140">BX17/BX$19</f>
        <v>0.9</v>
      </c>
      <c r="BZ17" s="3">
        <f t="shared" si="5"/>
        <v>9</v>
      </c>
      <c r="CA17" s="6">
        <f t="shared" ref="CA17" si="141">BZ17/BZ$19</f>
        <v>0.9</v>
      </c>
      <c r="CB17" s="3">
        <f t="shared" si="6"/>
        <v>10</v>
      </c>
      <c r="CC17" s="6">
        <f t="shared" ref="CC17" si="142">CB17/CB$19</f>
        <v>1</v>
      </c>
      <c r="CD17" s="3">
        <f t="shared" si="7"/>
        <v>6</v>
      </c>
      <c r="CE17" s="6">
        <f t="shared" ref="CE17" si="143">CD17/CD$19</f>
        <v>0.8571428571428571</v>
      </c>
      <c r="CF17" s="3">
        <f t="shared" si="8"/>
        <v>7</v>
      </c>
      <c r="CG17" s="6">
        <f t="shared" si="9"/>
        <v>0.875</v>
      </c>
      <c r="CH17" s="69">
        <v>5</v>
      </c>
      <c r="CI17" s="6">
        <f t="shared" si="32"/>
        <v>1</v>
      </c>
      <c r="CJ17" s="69">
        <v>5</v>
      </c>
      <c r="CK17" s="6">
        <f t="shared" si="33"/>
        <v>1</v>
      </c>
      <c r="CL17" s="69">
        <v>6</v>
      </c>
      <c r="CM17" s="47">
        <f>CL17/CL19</f>
        <v>0.75</v>
      </c>
      <c r="CN17" s="52">
        <v>10</v>
      </c>
      <c r="CO17" s="47">
        <f>CN17/CN19</f>
        <v>0.83333333333333337</v>
      </c>
      <c r="CP17" s="52">
        <v>11</v>
      </c>
      <c r="CQ17" s="47">
        <f>CP17/CP19</f>
        <v>0.7857142857142857</v>
      </c>
      <c r="CR17" s="52">
        <v>14</v>
      </c>
      <c r="CS17" s="19">
        <f>CR17/CR19</f>
        <v>0.82352941176470584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0"/>
        <v>0</v>
      </c>
      <c r="F18" s="10"/>
      <c r="G18" s="7">
        <f t="shared" ref="G18" si="144">F18/F$19</f>
        <v>0</v>
      </c>
      <c r="H18" s="10"/>
      <c r="I18" s="7">
        <f t="shared" ref="I18" si="145">H18/H$19</f>
        <v>0</v>
      </c>
      <c r="J18" s="10"/>
      <c r="K18" s="7">
        <f t="shared" ref="K18" si="146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/>
      <c r="AA18" s="7"/>
      <c r="AB18" s="4"/>
      <c r="AC18" s="7">
        <f t="shared" ref="AC18" si="147">AB18/AB$19</f>
        <v>0</v>
      </c>
      <c r="AD18" s="4"/>
      <c r="AE18" s="7">
        <f t="shared" ref="AE18" si="148">AD18/AD$19</f>
        <v>0</v>
      </c>
      <c r="AF18" s="4"/>
      <c r="AG18" s="7">
        <f t="shared" ref="AG18" si="149">AF18/AF$19</f>
        <v>0</v>
      </c>
      <c r="AH18" s="4"/>
      <c r="AI18" s="7">
        <f t="shared" ref="AI18" si="150">AH18/AH$19</f>
        <v>0</v>
      </c>
      <c r="AJ18" s="4"/>
      <c r="AK18" s="7">
        <f t="shared" si="1"/>
        <v>0</v>
      </c>
      <c r="AL18" s="68"/>
      <c r="AM18" s="7"/>
      <c r="AN18" s="68"/>
      <c r="AO18" s="7"/>
      <c r="AP18" s="68"/>
      <c r="AQ18" s="46"/>
      <c r="AR18" s="50"/>
      <c r="AS18" s="72"/>
      <c r="AT18" s="50"/>
      <c r="AU18" s="72"/>
      <c r="AV18" s="50"/>
      <c r="AW18" s="56"/>
      <c r="AX18" s="33"/>
      <c r="AY18" s="7"/>
      <c r="AZ18" s="4"/>
      <c r="BA18" s="7">
        <f t="shared" ref="BA18" si="151">AZ18/AZ$19</f>
        <v>0</v>
      </c>
      <c r="BB18" s="4"/>
      <c r="BC18" s="7">
        <f t="shared" ref="BC18" si="152">BB18/BB$19</f>
        <v>0</v>
      </c>
      <c r="BD18" s="4"/>
      <c r="BE18" s="7">
        <f t="shared" ref="BE18" si="153">BD18/BD$19</f>
        <v>0</v>
      </c>
      <c r="BF18" s="4"/>
      <c r="BG18" s="7">
        <f t="shared" ref="BG18" si="154">BF18/BF$19</f>
        <v>0</v>
      </c>
      <c r="BH18" s="4"/>
      <c r="BI18" s="7">
        <f t="shared" si="2"/>
        <v>0</v>
      </c>
      <c r="BJ18" s="68"/>
      <c r="BK18" s="7"/>
      <c r="BL18" s="68"/>
      <c r="BM18" s="7"/>
      <c r="BN18" s="68"/>
      <c r="BO18" s="46"/>
      <c r="BP18" s="50"/>
      <c r="BQ18" s="72"/>
      <c r="BR18" s="72"/>
      <c r="BS18" s="72"/>
      <c r="BT18" s="50"/>
      <c r="BU18" s="56"/>
      <c r="BV18" s="33"/>
      <c r="BW18" s="7"/>
      <c r="BX18" s="4">
        <f t="shared" si="4"/>
        <v>0</v>
      </c>
      <c r="BY18" s="7">
        <f t="shared" ref="BY18" si="155">BX18/BX$19</f>
        <v>0</v>
      </c>
      <c r="BZ18" s="4">
        <f t="shared" si="5"/>
        <v>0</v>
      </c>
      <c r="CA18" s="7">
        <f t="shared" ref="CA18" si="156">BZ18/BZ$19</f>
        <v>0</v>
      </c>
      <c r="CB18" s="4">
        <f t="shared" si="6"/>
        <v>0</v>
      </c>
      <c r="CC18" s="7">
        <f t="shared" ref="CC18" si="157">CB18/CB$19</f>
        <v>0</v>
      </c>
      <c r="CD18" s="4">
        <f t="shared" si="7"/>
        <v>0</v>
      </c>
      <c r="CE18" s="7">
        <f t="shared" ref="CE18" si="158">CD18/CD$19</f>
        <v>0</v>
      </c>
      <c r="CF18" s="4">
        <f t="shared" si="8"/>
        <v>0</v>
      </c>
      <c r="CG18" s="7">
        <f t="shared" si="9"/>
        <v>0</v>
      </c>
      <c r="CH18" s="68"/>
      <c r="CI18" s="7"/>
      <c r="CJ18" s="68"/>
      <c r="CK18" s="7"/>
      <c r="CL18" s="68"/>
      <c r="CM18" s="46"/>
      <c r="CN18" s="50"/>
      <c r="CO18" s="72"/>
      <c r="CP18" s="50"/>
      <c r="CQ18" s="72"/>
      <c r="CR18" s="50"/>
      <c r="CS18" s="56"/>
    </row>
    <row r="19" spans="1:97" ht="47.25" customHeight="1" thickTop="1" thickBot="1" x14ac:dyDescent="0.3">
      <c r="A19" s="31" t="s">
        <v>8</v>
      </c>
      <c r="B19" s="42">
        <f>SUM(B11:B18)</f>
        <v>5</v>
      </c>
      <c r="C19" s="43"/>
      <c r="D19" s="43">
        <f t="shared" ref="D19:CD19" si="159">SUM(D11:D18)</f>
        <v>3</v>
      </c>
      <c r="E19" s="43"/>
      <c r="F19" s="43">
        <f t="shared" si="159"/>
        <v>3</v>
      </c>
      <c r="G19" s="43"/>
      <c r="H19" s="43">
        <f t="shared" si="159"/>
        <v>3</v>
      </c>
      <c r="I19" s="43"/>
      <c r="J19" s="43">
        <f t="shared" si="159"/>
        <v>3</v>
      </c>
      <c r="K19" s="43"/>
      <c r="L19" s="43">
        <f>SUM(L11:L18)</f>
        <v>2</v>
      </c>
      <c r="M19" s="63"/>
      <c r="N19" s="48">
        <f>SUM(N11:N18)</f>
        <v>0</v>
      </c>
      <c r="O19" s="48"/>
      <c r="P19" s="48">
        <f>SUM(P11:P18)</f>
        <v>1</v>
      </c>
      <c r="Q19" s="48"/>
      <c r="R19" s="66">
        <f>SUM(R11:R18)</f>
        <v>2</v>
      </c>
      <c r="S19" s="43"/>
      <c r="T19" s="54">
        <f>SUM(T11:T18)</f>
        <v>4</v>
      </c>
      <c r="U19" s="77"/>
      <c r="V19" s="54">
        <f>SUM(V11:V18)</f>
        <v>6</v>
      </c>
      <c r="W19" s="77"/>
      <c r="X19" s="54">
        <f>SUM(X11:X18)</f>
        <v>8</v>
      </c>
      <c r="Y19" s="65"/>
      <c r="Z19" s="42">
        <f t="shared" si="159"/>
        <v>5</v>
      </c>
      <c r="AA19" s="43"/>
      <c r="AB19" s="43">
        <f t="shared" si="159"/>
        <v>4</v>
      </c>
      <c r="AC19" s="43"/>
      <c r="AD19" s="43">
        <f t="shared" si="159"/>
        <v>5</v>
      </c>
      <c r="AE19" s="43"/>
      <c r="AF19" s="43">
        <f t="shared" si="159"/>
        <v>5</v>
      </c>
      <c r="AG19" s="43"/>
      <c r="AH19" s="43">
        <f t="shared" si="159"/>
        <v>3</v>
      </c>
      <c r="AI19" s="43"/>
      <c r="AJ19" s="43">
        <f>SUM(AJ11:AJ18)</f>
        <v>5</v>
      </c>
      <c r="AK19" s="63"/>
      <c r="AL19" s="48">
        <f>SUM(AL11:AL18)</f>
        <v>5</v>
      </c>
      <c r="AM19" s="48"/>
      <c r="AN19" s="48">
        <f>SUM(AN11:AN18)</f>
        <v>4</v>
      </c>
      <c r="AO19" s="48"/>
      <c r="AP19" s="66">
        <f>SUM(AP11:AP18)</f>
        <v>6</v>
      </c>
      <c r="AQ19" s="43"/>
      <c r="AR19" s="54">
        <f>SUM(AR11:AR18)</f>
        <v>8</v>
      </c>
      <c r="AS19" s="77"/>
      <c r="AT19" s="54">
        <f>SUM(AT11:AT18)</f>
        <v>8</v>
      </c>
      <c r="AU19" s="77"/>
      <c r="AV19" s="54">
        <f>SUM(AV11:AV18)</f>
        <v>9</v>
      </c>
      <c r="AW19" s="65"/>
      <c r="AX19" s="42">
        <f t="shared" si="159"/>
        <v>2</v>
      </c>
      <c r="AY19" s="43"/>
      <c r="AZ19" s="43">
        <f t="shared" si="159"/>
        <v>3</v>
      </c>
      <c r="BA19" s="43"/>
      <c r="BB19" s="43">
        <f t="shared" si="159"/>
        <v>2</v>
      </c>
      <c r="BC19" s="43"/>
      <c r="BD19" s="43">
        <f t="shared" si="159"/>
        <v>2</v>
      </c>
      <c r="BE19" s="43"/>
      <c r="BF19" s="43">
        <f t="shared" si="159"/>
        <v>1</v>
      </c>
      <c r="BG19" s="43"/>
      <c r="BH19" s="43">
        <f>SUM(BH11:BH18)</f>
        <v>1</v>
      </c>
      <c r="BI19" s="63"/>
      <c r="BJ19" s="48">
        <f>SUM(BJ11:BJ18)</f>
        <v>0</v>
      </c>
      <c r="BK19" s="48"/>
      <c r="BL19" s="48">
        <f>SUM(BL11:BL18)</f>
        <v>0</v>
      </c>
      <c r="BM19" s="48"/>
      <c r="BN19" s="66">
        <f>SUM(BN11:BN18)</f>
        <v>0</v>
      </c>
      <c r="BO19" s="43"/>
      <c r="BP19" s="54"/>
      <c r="BQ19" s="77"/>
      <c r="BR19" s="77"/>
      <c r="BS19" s="77"/>
      <c r="BT19" s="54"/>
      <c r="BU19" s="65"/>
      <c r="BV19" s="42">
        <f t="shared" si="159"/>
        <v>12</v>
      </c>
      <c r="BW19" s="43"/>
      <c r="BX19" s="43">
        <f t="shared" si="159"/>
        <v>10</v>
      </c>
      <c r="BY19" s="43"/>
      <c r="BZ19" s="43">
        <f t="shared" si="159"/>
        <v>10</v>
      </c>
      <c r="CA19" s="43"/>
      <c r="CB19" s="43">
        <f t="shared" si="159"/>
        <v>10</v>
      </c>
      <c r="CC19" s="43"/>
      <c r="CD19" s="43">
        <f t="shared" si="159"/>
        <v>7</v>
      </c>
      <c r="CE19" s="43"/>
      <c r="CF19" s="43">
        <f t="shared" ref="CF19" si="160">SUM(CF11:CF18)</f>
        <v>8</v>
      </c>
      <c r="CG19" s="63"/>
      <c r="CH19" s="48">
        <f>SUM(CH11:CH18)</f>
        <v>5</v>
      </c>
      <c r="CI19" s="48"/>
      <c r="CJ19" s="48">
        <f>SUM(CJ11:CJ18)</f>
        <v>5</v>
      </c>
      <c r="CK19" s="48"/>
      <c r="CL19" s="66">
        <f>SUM(CL11:CL18)</f>
        <v>8</v>
      </c>
      <c r="CM19" s="43"/>
      <c r="CN19" s="54">
        <f>SUM(CN11:CN18)</f>
        <v>12</v>
      </c>
      <c r="CO19" s="77"/>
      <c r="CP19" s="54">
        <f>SUM(CP11:CP18)</f>
        <v>14</v>
      </c>
      <c r="CQ19" s="77"/>
      <c r="CR19" s="54">
        <f>SUM(CR11:CR18)</f>
        <v>17</v>
      </c>
      <c r="CS19" s="65"/>
    </row>
  </sheetData>
  <mergeCells count="55">
    <mergeCell ref="CP8:CQ8"/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L8:BM8"/>
    <mergeCell ref="AL8:AM8"/>
    <mergeCell ref="AN8:AO8"/>
    <mergeCell ref="CD8:CE8"/>
    <mergeCell ref="V8:W8"/>
    <mergeCell ref="AT8:AU8"/>
    <mergeCell ref="AD8:AE8"/>
    <mergeCell ref="AB8:AC8"/>
    <mergeCell ref="N8:O8"/>
    <mergeCell ref="BT8:BU8"/>
    <mergeCell ref="BJ8:BK8"/>
    <mergeCell ref="BR8:BS8"/>
    <mergeCell ref="BZ8:CA8"/>
    <mergeCell ref="BV7:CS7"/>
    <mergeCell ref="T8:U8"/>
    <mergeCell ref="A6:CS6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R8:AS8"/>
    <mergeCell ref="BP8:BQ8"/>
    <mergeCell ref="CN8:CO8"/>
    <mergeCell ref="P8:Q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</mergeCells>
  <printOptions horizontalCentered="1"/>
  <pageMargins left="0.7" right="0.7" top="0.75" bottom="0.75" header="0.3" footer="0.3"/>
  <pageSetup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16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12</v>
      </c>
      <c r="C9" s="8">
        <f>B9/B$19</f>
        <v>0.8</v>
      </c>
      <c r="D9" s="11">
        <v>10</v>
      </c>
      <c r="E9" s="8">
        <f>D9/D$19</f>
        <v>0.66666666666666663</v>
      </c>
      <c r="F9" s="11">
        <v>10</v>
      </c>
      <c r="G9" s="8">
        <f>F9/F$19</f>
        <v>0.66666666666666663</v>
      </c>
      <c r="H9" s="11">
        <v>11</v>
      </c>
      <c r="I9" s="8">
        <f>H9/H$19</f>
        <v>0.73333333333333328</v>
      </c>
      <c r="J9" s="11">
        <v>9</v>
      </c>
      <c r="K9" s="8">
        <f>J9/J$19</f>
        <v>0.6428571428571429</v>
      </c>
      <c r="L9" s="11">
        <v>9</v>
      </c>
      <c r="M9" s="8">
        <f t="shared" ref="M9:M18" si="0">L9/L$19</f>
        <v>0.6428571428571429</v>
      </c>
      <c r="N9" s="67">
        <v>7</v>
      </c>
      <c r="O9" s="8">
        <f t="shared" ref="O9:O17" si="1">N9/N$19</f>
        <v>0.53846153846153844</v>
      </c>
      <c r="P9" s="67">
        <v>9</v>
      </c>
      <c r="Q9" s="8">
        <f t="shared" ref="Q9:Q18" si="2">P9/P$19</f>
        <v>0.6</v>
      </c>
      <c r="R9" s="67">
        <v>8</v>
      </c>
      <c r="S9" s="45">
        <f>R9/R19</f>
        <v>0.44444444444444442</v>
      </c>
      <c r="T9" s="49">
        <v>8</v>
      </c>
      <c r="U9" s="73">
        <f>T9/T19</f>
        <v>0.42105263157894735</v>
      </c>
      <c r="V9" s="49">
        <v>10</v>
      </c>
      <c r="W9" s="73">
        <f>V9/V19</f>
        <v>0.41666666666666669</v>
      </c>
      <c r="X9" s="49">
        <v>13</v>
      </c>
      <c r="Y9" s="55">
        <f>X9/X19</f>
        <v>0.40625</v>
      </c>
      <c r="Z9" s="34">
        <v>36</v>
      </c>
      <c r="AA9" s="8">
        <f>Z9/Z$19</f>
        <v>0.65454545454545454</v>
      </c>
      <c r="AB9" s="5">
        <v>41</v>
      </c>
      <c r="AC9" s="8">
        <f>AB9/AB$19</f>
        <v>0.65079365079365081</v>
      </c>
      <c r="AD9" s="5">
        <v>36</v>
      </c>
      <c r="AE9" s="8">
        <f>AD9/AD$19</f>
        <v>0.61016949152542377</v>
      </c>
      <c r="AF9" s="5">
        <v>36</v>
      </c>
      <c r="AG9" s="8">
        <f>AF9/AF$19</f>
        <v>0.55384615384615388</v>
      </c>
      <c r="AH9" s="5">
        <v>43</v>
      </c>
      <c r="AI9" s="8">
        <f>AH9/AH$19</f>
        <v>0.57333333333333336</v>
      </c>
      <c r="AJ9" s="5">
        <v>36</v>
      </c>
      <c r="AK9" s="8">
        <f t="shared" ref="AK9:AK18" si="3">AJ9/AJ$19</f>
        <v>0.49315068493150682</v>
      </c>
      <c r="AL9" s="67">
        <v>43</v>
      </c>
      <c r="AM9" s="8">
        <f t="shared" ref="AM9:AM18" si="4">AL9/AL$19</f>
        <v>0.4777777777777778</v>
      </c>
      <c r="AN9" s="67">
        <v>31</v>
      </c>
      <c r="AO9" s="8">
        <f t="shared" ref="AO9:AO18" si="5">AN9/AN$19</f>
        <v>0.41333333333333333</v>
      </c>
      <c r="AP9" s="67">
        <v>39</v>
      </c>
      <c r="AQ9" s="45">
        <f>AP9/AP19</f>
        <v>0.44318181818181818</v>
      </c>
      <c r="AR9" s="49">
        <v>42</v>
      </c>
      <c r="AS9" s="73">
        <f>AR9/AR19</f>
        <v>0.44680851063829785</v>
      </c>
      <c r="AT9" s="49">
        <v>42</v>
      </c>
      <c r="AU9" s="73">
        <f>AT9/AT19</f>
        <v>0.44680851063829785</v>
      </c>
      <c r="AV9" s="49">
        <v>41</v>
      </c>
      <c r="AW9" s="55">
        <f>AV9/AV19</f>
        <v>0.4606741573033708</v>
      </c>
      <c r="AX9" s="34">
        <v>7</v>
      </c>
      <c r="AY9" s="8">
        <f>AX9/AX$19</f>
        <v>0.17948717948717949</v>
      </c>
      <c r="AZ9" s="5">
        <v>8</v>
      </c>
      <c r="BA9" s="8">
        <f>AZ9/AZ$19</f>
        <v>0.21621621621621623</v>
      </c>
      <c r="BB9" s="5">
        <v>7</v>
      </c>
      <c r="BC9" s="8">
        <f>BB9/BB$19</f>
        <v>0.1891891891891892</v>
      </c>
      <c r="BD9" s="5">
        <v>7</v>
      </c>
      <c r="BE9" s="8">
        <f>BD9/BD$19</f>
        <v>0.2</v>
      </c>
      <c r="BF9" s="5">
        <v>6</v>
      </c>
      <c r="BG9" s="8">
        <f>BF9/BF$19</f>
        <v>0.1875</v>
      </c>
      <c r="BH9" s="5">
        <v>6</v>
      </c>
      <c r="BI9" s="8">
        <f t="shared" ref="BI9:BI18" si="6">BH9/BH$19</f>
        <v>0.24</v>
      </c>
      <c r="BJ9" s="67">
        <v>3</v>
      </c>
      <c r="BK9" s="8">
        <f t="shared" ref="BK9:BK17" si="7">BJ9/BJ$19</f>
        <v>0.15789473684210525</v>
      </c>
      <c r="BL9" s="67">
        <v>2</v>
      </c>
      <c r="BM9" s="8">
        <f t="shared" ref="BM9:BM17" si="8">BL9/BL$19</f>
        <v>0.1111111111111111</v>
      </c>
      <c r="BN9" s="67">
        <v>2</v>
      </c>
      <c r="BO9" s="45">
        <f>BN9/BN19</f>
        <v>0.2</v>
      </c>
      <c r="BP9" s="49">
        <v>2</v>
      </c>
      <c r="BQ9" s="73">
        <f>BP9/BP19</f>
        <v>0.25</v>
      </c>
      <c r="BR9" s="49">
        <v>2</v>
      </c>
      <c r="BS9" s="73">
        <f>BR9/BR19</f>
        <v>0.2857142857142857</v>
      </c>
      <c r="BT9" s="49">
        <v>1</v>
      </c>
      <c r="BU9" s="55">
        <f>BT9/BT19</f>
        <v>0.16666666666666666</v>
      </c>
      <c r="BV9" s="34">
        <f t="shared" ref="BV9:BV17" si="9">B9+Z9+AX9</f>
        <v>55</v>
      </c>
      <c r="BW9" s="8">
        <f>BV9/BV$19</f>
        <v>0.50458715596330272</v>
      </c>
      <c r="BX9" s="5">
        <f t="shared" ref="BX9:BX18" si="10">D9+AB9+AZ9</f>
        <v>59</v>
      </c>
      <c r="BY9" s="8">
        <f>BX9/BX$19</f>
        <v>0.5130434782608696</v>
      </c>
      <c r="BZ9" s="5">
        <f t="shared" ref="BZ9:BZ18" si="11">F9+AD9+BB9</f>
        <v>53</v>
      </c>
      <c r="CA9" s="8">
        <f>BZ9/BZ$19</f>
        <v>0.47747747747747749</v>
      </c>
      <c r="CB9" s="5">
        <f t="shared" ref="CB9:CB18" si="12">H9+AF9+BD9</f>
        <v>54</v>
      </c>
      <c r="CC9" s="8">
        <f>CB9/CB$19</f>
        <v>0.46956521739130436</v>
      </c>
      <c r="CD9" s="5">
        <f t="shared" ref="CD9:CD18" si="13">J9+AH9+BF9</f>
        <v>58</v>
      </c>
      <c r="CE9" s="8">
        <f>CD9/CD$19</f>
        <v>0.47933884297520662</v>
      </c>
      <c r="CF9" s="5">
        <f t="shared" ref="CF9:CF18" si="14">L9+AJ9+BH9</f>
        <v>51</v>
      </c>
      <c r="CG9" s="8">
        <f t="shared" ref="CG9:CG18" si="15">CF9/CF$19</f>
        <v>0.45535714285714285</v>
      </c>
      <c r="CH9" s="67">
        <v>53</v>
      </c>
      <c r="CI9" s="8">
        <f t="shared" ref="CI9:CI18" si="16">CH9/CH$19</f>
        <v>0.4344262295081967</v>
      </c>
      <c r="CJ9" s="67">
        <v>42</v>
      </c>
      <c r="CK9" s="8">
        <f t="shared" ref="CK9:CK18" si="17">CJ9/CJ$19</f>
        <v>0.3888888888888889</v>
      </c>
      <c r="CL9" s="67">
        <v>49</v>
      </c>
      <c r="CM9" s="45">
        <f>CL9/CL19</f>
        <v>0.42241379310344829</v>
      </c>
      <c r="CN9" s="49">
        <v>52</v>
      </c>
      <c r="CO9" s="73">
        <f>CN9/CN19</f>
        <v>0.42975206611570249</v>
      </c>
      <c r="CP9" s="49">
        <v>54</v>
      </c>
      <c r="CQ9" s="73">
        <f>CP9/CP19</f>
        <v>0.432</v>
      </c>
      <c r="CR9" s="49">
        <v>55</v>
      </c>
      <c r="CS9" s="55">
        <f>CR9/CR19</f>
        <v>0.43307086614173229</v>
      </c>
    </row>
    <row r="10" spans="1:97" ht="47.25" customHeight="1" thickBot="1" x14ac:dyDescent="0.3">
      <c r="A10" s="29" t="s">
        <v>10</v>
      </c>
      <c r="B10" s="36">
        <v>3</v>
      </c>
      <c r="C10" s="7">
        <f t="shared" ref="C10:E18" si="18">B10/B$19</f>
        <v>0.2</v>
      </c>
      <c r="D10" s="10">
        <v>5</v>
      </c>
      <c r="E10" s="7">
        <f t="shared" si="18"/>
        <v>0.33333333333333331</v>
      </c>
      <c r="F10" s="10">
        <v>5</v>
      </c>
      <c r="G10" s="7">
        <f t="shared" ref="G10" si="19">F10/F$19</f>
        <v>0.33333333333333331</v>
      </c>
      <c r="H10" s="10">
        <v>4</v>
      </c>
      <c r="I10" s="7">
        <f t="shared" ref="I10" si="20">H10/H$19</f>
        <v>0.26666666666666666</v>
      </c>
      <c r="J10" s="10">
        <v>5</v>
      </c>
      <c r="K10" s="7">
        <f t="shared" ref="K10" si="21">J10/J$19</f>
        <v>0.35714285714285715</v>
      </c>
      <c r="L10" s="10">
        <v>5</v>
      </c>
      <c r="M10" s="7">
        <f t="shared" si="0"/>
        <v>0.35714285714285715</v>
      </c>
      <c r="N10" s="68">
        <v>6</v>
      </c>
      <c r="O10" s="7">
        <f t="shared" si="1"/>
        <v>0.46153846153846156</v>
      </c>
      <c r="P10" s="68">
        <v>6</v>
      </c>
      <c r="Q10" s="7">
        <f t="shared" si="2"/>
        <v>0.4</v>
      </c>
      <c r="R10" s="68">
        <v>10</v>
      </c>
      <c r="S10" s="46">
        <f>R10/R19</f>
        <v>0.55555555555555558</v>
      </c>
      <c r="T10" s="50">
        <v>11</v>
      </c>
      <c r="U10" s="72">
        <f>T10/T19</f>
        <v>0.57894736842105265</v>
      </c>
      <c r="V10" s="50">
        <v>14</v>
      </c>
      <c r="W10" s="72">
        <f>V10/V19</f>
        <v>0.58333333333333337</v>
      </c>
      <c r="X10" s="50">
        <v>19</v>
      </c>
      <c r="Y10" s="56">
        <f>X10/X19</f>
        <v>0.59375</v>
      </c>
      <c r="Z10" s="33">
        <v>19</v>
      </c>
      <c r="AA10" s="7">
        <f t="shared" ref="AA10" si="22">Z10/Z$19</f>
        <v>0.34545454545454546</v>
      </c>
      <c r="AB10" s="4">
        <v>22</v>
      </c>
      <c r="AC10" s="7">
        <f t="shared" ref="AC10" si="23">AB10/AB$19</f>
        <v>0.34920634920634919</v>
      </c>
      <c r="AD10" s="4">
        <v>23</v>
      </c>
      <c r="AE10" s="7">
        <f t="shared" ref="AE10" si="24">AD10/AD$19</f>
        <v>0.38983050847457629</v>
      </c>
      <c r="AF10" s="4">
        <v>29</v>
      </c>
      <c r="AG10" s="7">
        <f t="shared" ref="AG10" si="25">AF10/AF$19</f>
        <v>0.44615384615384618</v>
      </c>
      <c r="AH10" s="4">
        <v>32</v>
      </c>
      <c r="AI10" s="7">
        <f t="shared" ref="AI10" si="26">AH10/AH$19</f>
        <v>0.42666666666666669</v>
      </c>
      <c r="AJ10" s="4">
        <v>37</v>
      </c>
      <c r="AK10" s="7">
        <f t="shared" si="3"/>
        <v>0.50684931506849318</v>
      </c>
      <c r="AL10" s="68">
        <v>47</v>
      </c>
      <c r="AM10" s="7">
        <f t="shared" si="4"/>
        <v>0.52222222222222225</v>
      </c>
      <c r="AN10" s="68">
        <v>44</v>
      </c>
      <c r="AO10" s="7">
        <f t="shared" si="5"/>
        <v>0.58666666666666667</v>
      </c>
      <c r="AP10" s="68">
        <v>49</v>
      </c>
      <c r="AQ10" s="46">
        <f>AP10/AP19</f>
        <v>0.55681818181818177</v>
      </c>
      <c r="AR10" s="50">
        <v>52</v>
      </c>
      <c r="AS10" s="72">
        <f>AR10/AR19</f>
        <v>0.55319148936170215</v>
      </c>
      <c r="AT10" s="50">
        <v>52</v>
      </c>
      <c r="AU10" s="72">
        <f>AT10/AT19</f>
        <v>0.55319148936170215</v>
      </c>
      <c r="AV10" s="50">
        <v>48</v>
      </c>
      <c r="AW10" s="56">
        <f>AV10/AV19</f>
        <v>0.5393258426966292</v>
      </c>
      <c r="AX10" s="33">
        <v>32</v>
      </c>
      <c r="AY10" s="7">
        <f t="shared" ref="AY10" si="27">AX10/AX$19</f>
        <v>0.82051282051282048</v>
      </c>
      <c r="AZ10" s="4">
        <v>29</v>
      </c>
      <c r="BA10" s="7">
        <f t="shared" ref="BA10" si="28">AZ10/AZ$19</f>
        <v>0.78378378378378377</v>
      </c>
      <c r="BB10" s="4">
        <v>30</v>
      </c>
      <c r="BC10" s="7">
        <f t="shared" ref="BC10" si="29">BB10/BB$19</f>
        <v>0.81081081081081086</v>
      </c>
      <c r="BD10" s="4">
        <v>28</v>
      </c>
      <c r="BE10" s="7">
        <f t="shared" ref="BE10" si="30">BD10/BD$19</f>
        <v>0.8</v>
      </c>
      <c r="BF10" s="4">
        <v>26</v>
      </c>
      <c r="BG10" s="7">
        <f t="shared" ref="BG10" si="31">BF10/BF$19</f>
        <v>0.8125</v>
      </c>
      <c r="BH10" s="4">
        <v>19</v>
      </c>
      <c r="BI10" s="7">
        <f t="shared" si="6"/>
        <v>0.76</v>
      </c>
      <c r="BJ10" s="68">
        <v>16</v>
      </c>
      <c r="BK10" s="7">
        <f t="shared" si="7"/>
        <v>0.84210526315789469</v>
      </c>
      <c r="BL10" s="68">
        <v>16</v>
      </c>
      <c r="BM10" s="7">
        <f t="shared" si="8"/>
        <v>0.88888888888888884</v>
      </c>
      <c r="BN10" s="68">
        <v>8</v>
      </c>
      <c r="BO10" s="46">
        <f>BN10/BN19</f>
        <v>0.8</v>
      </c>
      <c r="BP10" s="50">
        <v>6</v>
      </c>
      <c r="BQ10" s="72">
        <f>BP10/BP19</f>
        <v>0.75</v>
      </c>
      <c r="BR10" s="50">
        <v>5</v>
      </c>
      <c r="BS10" s="72">
        <f>BR10/BR19</f>
        <v>0.7142857142857143</v>
      </c>
      <c r="BT10" s="50">
        <v>5</v>
      </c>
      <c r="BU10" s="56">
        <f>BT10/BT19</f>
        <v>0.83333333333333337</v>
      </c>
      <c r="BV10" s="33">
        <f t="shared" si="9"/>
        <v>54</v>
      </c>
      <c r="BW10" s="7">
        <f t="shared" ref="BW10" si="32">BV10/BV$19</f>
        <v>0.49541284403669728</v>
      </c>
      <c r="BX10" s="4">
        <f t="shared" si="10"/>
        <v>56</v>
      </c>
      <c r="BY10" s="7">
        <f t="shared" ref="BY10" si="33">BX10/BX$19</f>
        <v>0.48695652173913045</v>
      </c>
      <c r="BZ10" s="4">
        <f t="shared" si="11"/>
        <v>58</v>
      </c>
      <c r="CA10" s="7">
        <f t="shared" ref="CA10" si="34">BZ10/BZ$19</f>
        <v>0.52252252252252251</v>
      </c>
      <c r="CB10" s="4">
        <f t="shared" si="12"/>
        <v>61</v>
      </c>
      <c r="CC10" s="7">
        <f t="shared" ref="CC10" si="35">CB10/CB$19</f>
        <v>0.5304347826086957</v>
      </c>
      <c r="CD10" s="4">
        <f t="shared" si="13"/>
        <v>63</v>
      </c>
      <c r="CE10" s="7">
        <f t="shared" ref="CE10" si="36">CD10/CD$19</f>
        <v>0.52066115702479343</v>
      </c>
      <c r="CF10" s="4">
        <f t="shared" si="14"/>
        <v>61</v>
      </c>
      <c r="CG10" s="7">
        <f t="shared" si="15"/>
        <v>0.5446428571428571</v>
      </c>
      <c r="CH10" s="68">
        <v>69</v>
      </c>
      <c r="CI10" s="7">
        <f t="shared" si="16"/>
        <v>0.56557377049180324</v>
      </c>
      <c r="CJ10" s="68">
        <v>66</v>
      </c>
      <c r="CK10" s="7">
        <f t="shared" si="17"/>
        <v>0.61111111111111116</v>
      </c>
      <c r="CL10" s="68">
        <v>67</v>
      </c>
      <c r="CM10" s="46">
        <f>CL10/CL19</f>
        <v>0.57758620689655171</v>
      </c>
      <c r="CN10" s="50">
        <v>69</v>
      </c>
      <c r="CO10" s="72">
        <f>CN10/CN19</f>
        <v>0.57024793388429751</v>
      </c>
      <c r="CP10" s="50">
        <v>71</v>
      </c>
      <c r="CQ10" s="72">
        <f>CP10/CP19</f>
        <v>0.56799999999999995</v>
      </c>
      <c r="CR10" s="50">
        <v>72</v>
      </c>
      <c r="CS10" s="56">
        <f>CR10/CR19</f>
        <v>0.56692913385826771</v>
      </c>
    </row>
    <row r="11" spans="1:97" ht="47.25" customHeight="1" thickTop="1" x14ac:dyDescent="0.25">
      <c r="A11" s="30" t="s">
        <v>0</v>
      </c>
      <c r="B11" s="37"/>
      <c r="C11" s="8"/>
      <c r="D11" s="11"/>
      <c r="E11" s="8">
        <f t="shared" si="18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/>
      <c r="M11" s="8">
        <f t="shared" si="0"/>
        <v>0</v>
      </c>
      <c r="N11" s="67"/>
      <c r="O11" s="8"/>
      <c r="P11" s="67"/>
      <c r="Q11" s="8"/>
      <c r="R11" s="67"/>
      <c r="S11" s="45"/>
      <c r="T11" s="51"/>
      <c r="U11" s="74"/>
      <c r="V11" s="51"/>
      <c r="W11" s="74"/>
      <c r="X11" s="51">
        <v>1</v>
      </c>
      <c r="Y11" s="57">
        <f>X11/X19</f>
        <v>3.125E-2</v>
      </c>
      <c r="Z11" s="34"/>
      <c r="AA11" s="8"/>
      <c r="AB11" s="5">
        <v>1</v>
      </c>
      <c r="AC11" s="8">
        <f t="shared" ref="AC11" si="40">AB11/AB$19</f>
        <v>1.5873015873015872E-2</v>
      </c>
      <c r="AD11" s="5">
        <v>2</v>
      </c>
      <c r="AE11" s="8">
        <f t="shared" ref="AE11" si="41">AD11/AD$19</f>
        <v>3.3898305084745763E-2</v>
      </c>
      <c r="AF11" s="5">
        <v>3</v>
      </c>
      <c r="AG11" s="8">
        <f t="shared" ref="AG11" si="42">AF11/AF$19</f>
        <v>4.6153846153846156E-2</v>
      </c>
      <c r="AH11" s="5">
        <v>2</v>
      </c>
      <c r="AI11" s="8">
        <f t="shared" ref="AI11" si="43">AH11/AH$19</f>
        <v>2.6666666666666668E-2</v>
      </c>
      <c r="AJ11" s="5">
        <v>1</v>
      </c>
      <c r="AK11" s="8">
        <f t="shared" si="3"/>
        <v>1.3698630136986301E-2</v>
      </c>
      <c r="AL11" s="67">
        <v>2</v>
      </c>
      <c r="AM11" s="8">
        <f t="shared" si="4"/>
        <v>2.2222222222222223E-2</v>
      </c>
      <c r="AN11" s="67">
        <v>3</v>
      </c>
      <c r="AO11" s="8">
        <f t="shared" si="5"/>
        <v>0.04</v>
      </c>
      <c r="AP11" s="67">
        <v>3</v>
      </c>
      <c r="AQ11" s="45">
        <f>AP11/AP19</f>
        <v>3.4090909090909088E-2</v>
      </c>
      <c r="AR11" s="51">
        <v>2</v>
      </c>
      <c r="AS11" s="74">
        <f>AR11/AR19</f>
        <v>2.1276595744680851E-2</v>
      </c>
      <c r="AT11" s="51">
        <v>2</v>
      </c>
      <c r="AU11" s="74">
        <f>AT11/AT19</f>
        <v>2.1276595744680851E-2</v>
      </c>
      <c r="AV11" s="51">
        <v>1</v>
      </c>
      <c r="AW11" s="57">
        <f>AV11/AV19</f>
        <v>1.1235955056179775E-2</v>
      </c>
      <c r="AX11" s="34">
        <v>2</v>
      </c>
      <c r="AY11" s="8">
        <f t="shared" ref="AY11" si="44">AX11/AX$19</f>
        <v>5.128205128205128E-2</v>
      </c>
      <c r="AZ11" s="5">
        <v>1</v>
      </c>
      <c r="BA11" s="8">
        <f t="shared" ref="BA11" si="45">AZ11/AZ$19</f>
        <v>2.7027027027027029E-2</v>
      </c>
      <c r="BB11" s="5"/>
      <c r="BC11" s="8">
        <f t="shared" ref="BC11" si="46">BB11/BB$19</f>
        <v>0</v>
      </c>
      <c r="BD11" s="5"/>
      <c r="BE11" s="8">
        <f t="shared" ref="BE11" si="47">BD11/BD$19</f>
        <v>0</v>
      </c>
      <c r="BF11" s="5"/>
      <c r="BG11" s="8">
        <f t="shared" ref="BG11" si="48">BF11/BF$19</f>
        <v>0</v>
      </c>
      <c r="BH11" s="5"/>
      <c r="BI11" s="8">
        <f t="shared" si="6"/>
        <v>0</v>
      </c>
      <c r="BJ11" s="67"/>
      <c r="BK11" s="8"/>
      <c r="BL11" s="67"/>
      <c r="BM11" s="8"/>
      <c r="BN11" s="67"/>
      <c r="BO11" s="45"/>
      <c r="BP11" s="51"/>
      <c r="BQ11" s="74"/>
      <c r="BR11" s="51"/>
      <c r="BS11" s="74"/>
      <c r="BT11" s="51"/>
      <c r="BU11" s="57"/>
      <c r="BV11" s="34">
        <f t="shared" si="9"/>
        <v>2</v>
      </c>
      <c r="BW11" s="8">
        <f t="shared" ref="BW11" si="49">BV11/BV$19</f>
        <v>1.834862385321101E-2</v>
      </c>
      <c r="BX11" s="5">
        <f t="shared" si="10"/>
        <v>2</v>
      </c>
      <c r="BY11" s="8">
        <f t="shared" ref="BY11" si="50">BX11/BX$19</f>
        <v>1.7391304347826087E-2</v>
      </c>
      <c r="BZ11" s="5">
        <f t="shared" si="11"/>
        <v>2</v>
      </c>
      <c r="CA11" s="8">
        <f t="shared" ref="CA11" si="51">BZ11/BZ$19</f>
        <v>1.8018018018018018E-2</v>
      </c>
      <c r="CB11" s="5">
        <f t="shared" si="12"/>
        <v>3</v>
      </c>
      <c r="CC11" s="8">
        <f t="shared" ref="CC11" si="52">CB11/CB$19</f>
        <v>2.6086956521739129E-2</v>
      </c>
      <c r="CD11" s="5">
        <f t="shared" si="13"/>
        <v>2</v>
      </c>
      <c r="CE11" s="8">
        <f t="shared" ref="CE11" si="53">CD11/CD$19</f>
        <v>1.6528925619834711E-2</v>
      </c>
      <c r="CF11" s="5">
        <f t="shared" si="14"/>
        <v>1</v>
      </c>
      <c r="CG11" s="8">
        <f t="shared" si="15"/>
        <v>8.9285714285714281E-3</v>
      </c>
      <c r="CH11" s="67">
        <v>2</v>
      </c>
      <c r="CI11" s="8">
        <f t="shared" si="16"/>
        <v>1.6393442622950821E-2</v>
      </c>
      <c r="CJ11" s="67">
        <v>3</v>
      </c>
      <c r="CK11" s="8">
        <f t="shared" si="17"/>
        <v>2.7777777777777776E-2</v>
      </c>
      <c r="CL11" s="67">
        <v>3</v>
      </c>
      <c r="CM11" s="45">
        <f>CL11/CL19</f>
        <v>2.5862068965517241E-2</v>
      </c>
      <c r="CN11" s="51">
        <v>2</v>
      </c>
      <c r="CO11" s="74">
        <f>CN11/CN19</f>
        <v>1.6528925619834711E-2</v>
      </c>
      <c r="CP11" s="51">
        <v>2</v>
      </c>
      <c r="CQ11" s="74">
        <f>CP11/CP19</f>
        <v>1.6E-2</v>
      </c>
      <c r="CR11" s="51">
        <v>2</v>
      </c>
      <c r="CS11" s="57">
        <f>CR11/CR19</f>
        <v>1.5748031496062992E-2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8"/>
        <v>0</v>
      </c>
      <c r="F12" s="9"/>
      <c r="G12" s="6">
        <f t="shared" ref="G12" si="54">F12/F$19</f>
        <v>0</v>
      </c>
      <c r="H12" s="9">
        <v>1</v>
      </c>
      <c r="I12" s="6">
        <f t="shared" ref="I12" si="55">H12/H$19</f>
        <v>6.6666666666666666E-2</v>
      </c>
      <c r="J12" s="9">
        <v>1</v>
      </c>
      <c r="K12" s="6">
        <f t="shared" ref="K12" si="56">J12/J$19</f>
        <v>7.1428571428571425E-2</v>
      </c>
      <c r="L12" s="9">
        <v>1</v>
      </c>
      <c r="M12" s="6">
        <f t="shared" si="0"/>
        <v>7.1428571428571425E-2</v>
      </c>
      <c r="N12" s="69"/>
      <c r="O12" s="6"/>
      <c r="P12" s="69"/>
      <c r="Q12" s="6"/>
      <c r="R12" s="69"/>
      <c r="S12" s="47"/>
      <c r="T12" s="52"/>
      <c r="U12" s="47"/>
      <c r="V12" s="52"/>
      <c r="W12" s="47"/>
      <c r="X12" s="52"/>
      <c r="Y12" s="19"/>
      <c r="Z12" s="32">
        <v>5</v>
      </c>
      <c r="AA12" s="6">
        <f t="shared" ref="AA12" si="57">Z12/Z$19</f>
        <v>9.0909090909090912E-2</v>
      </c>
      <c r="AB12" s="3">
        <v>8</v>
      </c>
      <c r="AC12" s="6">
        <f t="shared" ref="AC12" si="58">AB12/AB$19</f>
        <v>0.12698412698412698</v>
      </c>
      <c r="AD12" s="3">
        <v>7</v>
      </c>
      <c r="AE12" s="6">
        <f t="shared" ref="AE12" si="59">AD12/AD$19</f>
        <v>0.11864406779661017</v>
      </c>
      <c r="AF12" s="3">
        <v>5</v>
      </c>
      <c r="AG12" s="6">
        <f t="shared" ref="AG12" si="60">AF12/AF$19</f>
        <v>7.6923076923076927E-2</v>
      </c>
      <c r="AH12" s="3">
        <v>10</v>
      </c>
      <c r="AI12" s="6">
        <f t="shared" ref="AI12" si="61">AH12/AH$19</f>
        <v>0.13333333333333333</v>
      </c>
      <c r="AJ12" s="3">
        <v>5</v>
      </c>
      <c r="AK12" s="6">
        <f t="shared" si="3"/>
        <v>6.8493150684931503E-2</v>
      </c>
      <c r="AL12" s="69">
        <v>2</v>
      </c>
      <c r="AM12" s="6">
        <f t="shared" si="4"/>
        <v>2.2222222222222223E-2</v>
      </c>
      <c r="AN12" s="69">
        <v>3</v>
      </c>
      <c r="AO12" s="6">
        <f t="shared" si="5"/>
        <v>0.04</v>
      </c>
      <c r="AP12" s="69">
        <v>10</v>
      </c>
      <c r="AQ12" s="47">
        <f>AP12/AP19</f>
        <v>0.11363636363636363</v>
      </c>
      <c r="AR12" s="52">
        <v>12</v>
      </c>
      <c r="AS12" s="47">
        <f>AR12/AR19</f>
        <v>0.1276595744680851</v>
      </c>
      <c r="AT12" s="52">
        <v>2</v>
      </c>
      <c r="AU12" s="47">
        <f>AT12/AT19</f>
        <v>2.1276595744680851E-2</v>
      </c>
      <c r="AV12" s="52">
        <v>2</v>
      </c>
      <c r="AW12" s="19">
        <f>AV12/AV19</f>
        <v>2.247191011235955E-2</v>
      </c>
      <c r="AX12" s="32"/>
      <c r="AY12" s="6"/>
      <c r="AZ12" s="3"/>
      <c r="BA12" s="6">
        <f t="shared" ref="BA12" si="62">AZ12/AZ$19</f>
        <v>0</v>
      </c>
      <c r="BB12" s="3"/>
      <c r="BC12" s="6">
        <f t="shared" ref="BC12" si="63">BB12/BB$19</f>
        <v>0</v>
      </c>
      <c r="BD12" s="3"/>
      <c r="BE12" s="6">
        <f t="shared" ref="BE12" si="64">BD12/BD$19</f>
        <v>0</v>
      </c>
      <c r="BF12" s="3"/>
      <c r="BG12" s="6">
        <f t="shared" ref="BG12" si="65">BF12/BF$19</f>
        <v>0</v>
      </c>
      <c r="BH12" s="3"/>
      <c r="BI12" s="6">
        <f t="shared" si="6"/>
        <v>0</v>
      </c>
      <c r="BJ12" s="69"/>
      <c r="BK12" s="6"/>
      <c r="BL12" s="69"/>
      <c r="BM12" s="6"/>
      <c r="BN12" s="69"/>
      <c r="BO12" s="47"/>
      <c r="BP12" s="52"/>
      <c r="BQ12" s="47"/>
      <c r="BR12" s="52"/>
      <c r="BS12" s="47"/>
      <c r="BT12" s="52"/>
      <c r="BU12" s="19"/>
      <c r="BV12" s="32">
        <f t="shared" si="9"/>
        <v>5</v>
      </c>
      <c r="BW12" s="6">
        <f t="shared" ref="BW12" si="66">BV12/BV$19</f>
        <v>4.5871559633027525E-2</v>
      </c>
      <c r="BX12" s="3">
        <f t="shared" si="10"/>
        <v>8</v>
      </c>
      <c r="BY12" s="6">
        <f t="shared" ref="BY12" si="67">BX12/BX$19</f>
        <v>6.9565217391304349E-2</v>
      </c>
      <c r="BZ12" s="3">
        <f t="shared" si="11"/>
        <v>7</v>
      </c>
      <c r="CA12" s="6">
        <f t="shared" ref="CA12" si="68">BZ12/BZ$19</f>
        <v>6.3063063063063057E-2</v>
      </c>
      <c r="CB12" s="3">
        <f t="shared" si="12"/>
        <v>6</v>
      </c>
      <c r="CC12" s="6">
        <f t="shared" ref="CC12" si="69">CB12/CB$19</f>
        <v>5.2173913043478258E-2</v>
      </c>
      <c r="CD12" s="3">
        <f t="shared" si="13"/>
        <v>11</v>
      </c>
      <c r="CE12" s="6">
        <f t="shared" ref="CE12" si="70">CD12/CD$19</f>
        <v>9.0909090909090912E-2</v>
      </c>
      <c r="CF12" s="3">
        <f t="shared" si="14"/>
        <v>6</v>
      </c>
      <c r="CG12" s="6">
        <f t="shared" si="15"/>
        <v>5.3571428571428568E-2</v>
      </c>
      <c r="CH12" s="69">
        <v>2</v>
      </c>
      <c r="CI12" s="6">
        <f t="shared" si="16"/>
        <v>1.6393442622950821E-2</v>
      </c>
      <c r="CJ12" s="69">
        <v>3</v>
      </c>
      <c r="CK12" s="6">
        <f t="shared" si="17"/>
        <v>2.7777777777777776E-2</v>
      </c>
      <c r="CL12" s="69">
        <v>10</v>
      </c>
      <c r="CM12" s="47">
        <f>CL12/CL19</f>
        <v>8.6206896551724144E-2</v>
      </c>
      <c r="CN12" s="52">
        <v>12</v>
      </c>
      <c r="CO12" s="47">
        <f>CN12/CN19</f>
        <v>9.9173553719008267E-2</v>
      </c>
      <c r="CP12" s="52">
        <v>2</v>
      </c>
      <c r="CQ12" s="47">
        <f>CP12/CP19</f>
        <v>1.6E-2</v>
      </c>
      <c r="CR12" s="52">
        <v>2</v>
      </c>
      <c r="CS12" s="19">
        <f>CR12/CR19</f>
        <v>1.5748031496062992E-2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71">F13/F$19</f>
        <v>0</v>
      </c>
      <c r="H13" s="9"/>
      <c r="I13" s="6">
        <f t="shared" ref="I13" si="72">H13/H$19</f>
        <v>0</v>
      </c>
      <c r="J13" s="9"/>
      <c r="K13" s="6">
        <f t="shared" ref="K13" si="73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4">AB13/AB$19</f>
        <v>0</v>
      </c>
      <c r="AD13" s="3"/>
      <c r="AE13" s="6">
        <f t="shared" ref="AE13" si="75">AD13/AD$19</f>
        <v>0</v>
      </c>
      <c r="AF13" s="3"/>
      <c r="AG13" s="6">
        <f t="shared" ref="AG13" si="76">AF13/AF$19</f>
        <v>0</v>
      </c>
      <c r="AH13" s="3"/>
      <c r="AI13" s="6">
        <f t="shared" ref="AI13" si="77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8">AZ13/AZ$19</f>
        <v>0</v>
      </c>
      <c r="BB13" s="3"/>
      <c r="BC13" s="6">
        <f t="shared" ref="BC13" si="79">BB13/BB$19</f>
        <v>0</v>
      </c>
      <c r="BD13" s="3"/>
      <c r="BE13" s="6">
        <f t="shared" ref="BE13" si="80">BD13/BD$19</f>
        <v>0</v>
      </c>
      <c r="BF13" s="3"/>
      <c r="BG13" s="6">
        <f t="shared" ref="BG13" si="81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82">BX13/BX$19</f>
        <v>0</v>
      </c>
      <c r="BZ13" s="3">
        <f t="shared" si="11"/>
        <v>0</v>
      </c>
      <c r="CA13" s="6">
        <f t="shared" ref="CA13" si="83">BZ13/BZ$19</f>
        <v>0</v>
      </c>
      <c r="CB13" s="3">
        <f t="shared" si="12"/>
        <v>0</v>
      </c>
      <c r="CC13" s="6">
        <f t="shared" ref="CC13" si="84">CB13/CB$19</f>
        <v>0</v>
      </c>
      <c r="CD13" s="3">
        <f t="shared" si="13"/>
        <v>0</v>
      </c>
      <c r="CE13" s="6">
        <f t="shared" ref="CE13" si="85">CD13/CD$19</f>
        <v>0</v>
      </c>
      <c r="CF13" s="3">
        <f t="shared" si="14"/>
        <v>0</v>
      </c>
      <c r="CG13" s="6">
        <f t="shared" si="15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8"/>
        <v>0</v>
      </c>
      <c r="F14" s="9"/>
      <c r="G14" s="6">
        <f t="shared" ref="G14" si="86">F14/F$19</f>
        <v>0</v>
      </c>
      <c r="H14" s="9"/>
      <c r="I14" s="6">
        <f t="shared" ref="I14" si="87">H14/H$19</f>
        <v>0</v>
      </c>
      <c r="J14" s="9"/>
      <c r="K14" s="6">
        <f t="shared" ref="K14" si="88">J14/J$19</f>
        <v>0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>
        <v>2</v>
      </c>
      <c r="AA14" s="6">
        <f t="shared" ref="AA14" si="89">Z14/Z$19</f>
        <v>3.6363636363636362E-2</v>
      </c>
      <c r="AB14" s="3"/>
      <c r="AC14" s="6">
        <f t="shared" ref="AC14" si="90">AB14/AB$19</f>
        <v>0</v>
      </c>
      <c r="AD14" s="3"/>
      <c r="AE14" s="6">
        <f t="shared" ref="AE14" si="91">AD14/AD$19</f>
        <v>0</v>
      </c>
      <c r="AF14" s="3"/>
      <c r="AG14" s="6">
        <f t="shared" ref="AG14" si="92">AF14/AF$19</f>
        <v>0</v>
      </c>
      <c r="AH14" s="3"/>
      <c r="AI14" s="6">
        <f t="shared" ref="AI14" si="93">AH14/AH$19</f>
        <v>0</v>
      </c>
      <c r="AJ14" s="3"/>
      <c r="AK14" s="6">
        <f t="shared" si="3"/>
        <v>0</v>
      </c>
      <c r="AL14" s="69"/>
      <c r="AM14" s="6"/>
      <c r="AN14" s="69"/>
      <c r="AO14" s="6"/>
      <c r="AP14" s="69"/>
      <c r="AQ14" s="47"/>
      <c r="AR14" s="52">
        <v>3</v>
      </c>
      <c r="AS14" s="47">
        <f>AR14/AR19</f>
        <v>3.1914893617021274E-2</v>
      </c>
      <c r="AT14" s="52">
        <v>2</v>
      </c>
      <c r="AU14" s="47">
        <f>AT14/AT19</f>
        <v>2.1276595744680851E-2</v>
      </c>
      <c r="AV14" s="52">
        <v>2</v>
      </c>
      <c r="AW14" s="19">
        <f>AV14/AV19</f>
        <v>2.247191011235955E-2</v>
      </c>
      <c r="AX14" s="32">
        <v>1</v>
      </c>
      <c r="AY14" s="6">
        <f t="shared" ref="AY14" si="94">AX14/AX$19</f>
        <v>2.564102564102564E-2</v>
      </c>
      <c r="AZ14" s="3"/>
      <c r="BA14" s="6">
        <f t="shared" ref="BA14" si="95">AZ14/AZ$19</f>
        <v>0</v>
      </c>
      <c r="BB14" s="3">
        <v>1</v>
      </c>
      <c r="BC14" s="6">
        <f t="shared" ref="BC14" si="96">BB14/BB$19</f>
        <v>2.7027027027027029E-2</v>
      </c>
      <c r="BD14" s="3">
        <v>1</v>
      </c>
      <c r="BE14" s="6">
        <f t="shared" ref="BE14" si="97">BD14/BD$19</f>
        <v>2.8571428571428571E-2</v>
      </c>
      <c r="BF14" s="3">
        <v>1</v>
      </c>
      <c r="BG14" s="6">
        <f t="shared" ref="BG14" si="98">BF14/BF$19</f>
        <v>3.125E-2</v>
      </c>
      <c r="BH14" s="3">
        <v>1</v>
      </c>
      <c r="BI14" s="6">
        <f t="shared" si="6"/>
        <v>0.04</v>
      </c>
      <c r="BJ14" s="69">
        <v>1</v>
      </c>
      <c r="BK14" s="6">
        <f t="shared" si="7"/>
        <v>5.2631578947368418E-2</v>
      </c>
      <c r="BL14" s="69">
        <v>1</v>
      </c>
      <c r="BM14" s="6">
        <f t="shared" si="8"/>
        <v>5.5555555555555552E-2</v>
      </c>
      <c r="BN14" s="69"/>
      <c r="BO14" s="47"/>
      <c r="BP14" s="52"/>
      <c r="BQ14" s="47"/>
      <c r="BR14" s="52"/>
      <c r="BS14" s="47"/>
      <c r="BT14" s="52"/>
      <c r="BU14" s="19"/>
      <c r="BV14" s="32">
        <f t="shared" si="9"/>
        <v>3</v>
      </c>
      <c r="BW14" s="6">
        <f t="shared" ref="BW14" si="99">BV14/BV$19</f>
        <v>2.7522935779816515E-2</v>
      </c>
      <c r="BX14" s="3">
        <f t="shared" si="10"/>
        <v>0</v>
      </c>
      <c r="BY14" s="6">
        <f t="shared" ref="BY14" si="100">BX14/BX$19</f>
        <v>0</v>
      </c>
      <c r="BZ14" s="3">
        <f t="shared" si="11"/>
        <v>1</v>
      </c>
      <c r="CA14" s="6">
        <f t="shared" ref="CA14" si="101">BZ14/BZ$19</f>
        <v>9.0090090090090089E-3</v>
      </c>
      <c r="CB14" s="3">
        <f t="shared" si="12"/>
        <v>1</v>
      </c>
      <c r="CC14" s="6">
        <f t="shared" ref="CC14" si="102">CB14/CB$19</f>
        <v>8.6956521739130436E-3</v>
      </c>
      <c r="CD14" s="3">
        <f t="shared" si="13"/>
        <v>1</v>
      </c>
      <c r="CE14" s="6">
        <f t="shared" ref="CE14" si="103">CD14/CD$19</f>
        <v>8.2644628099173556E-3</v>
      </c>
      <c r="CF14" s="3">
        <f t="shared" si="14"/>
        <v>1</v>
      </c>
      <c r="CG14" s="6">
        <f t="shared" si="15"/>
        <v>8.9285714285714281E-3</v>
      </c>
      <c r="CH14" s="69">
        <v>1</v>
      </c>
      <c r="CI14" s="6">
        <f t="shared" si="16"/>
        <v>8.1967213114754103E-3</v>
      </c>
      <c r="CJ14" s="69">
        <v>1</v>
      </c>
      <c r="CK14" s="6">
        <f t="shared" si="17"/>
        <v>9.2592592592592587E-3</v>
      </c>
      <c r="CL14" s="69"/>
      <c r="CM14" s="47"/>
      <c r="CN14" s="52">
        <v>3</v>
      </c>
      <c r="CO14" s="47">
        <f>CN14/CN19</f>
        <v>2.4793388429752067E-2</v>
      </c>
      <c r="CP14" s="52">
        <v>2</v>
      </c>
      <c r="CQ14" s="47">
        <f>CP14/CP19</f>
        <v>1.6E-2</v>
      </c>
      <c r="CR14" s="52">
        <v>2</v>
      </c>
      <c r="CS14" s="19">
        <f>CR14/CR19</f>
        <v>1.5748031496062992E-2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8"/>
        <v>0</v>
      </c>
      <c r="F15" s="9"/>
      <c r="G15" s="6">
        <f t="shared" ref="G15" si="104">F15/F$19</f>
        <v>0</v>
      </c>
      <c r="H15" s="9"/>
      <c r="I15" s="6">
        <f t="shared" ref="I15" si="105">H15/H$19</f>
        <v>0</v>
      </c>
      <c r="J15" s="9"/>
      <c r="K15" s="6">
        <f t="shared" ref="K15" si="106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>
        <v>1</v>
      </c>
      <c r="W15" s="47">
        <f>V15/V19</f>
        <v>4.1666666666666664E-2</v>
      </c>
      <c r="X15" s="52">
        <v>1</v>
      </c>
      <c r="Y15" s="19">
        <f>X15/X19</f>
        <v>3.125E-2</v>
      </c>
      <c r="Z15" s="32"/>
      <c r="AA15" s="6"/>
      <c r="AB15" s="3"/>
      <c r="AC15" s="6">
        <f t="shared" ref="AC15" si="107">AB15/AB$19</f>
        <v>0</v>
      </c>
      <c r="AD15" s="3"/>
      <c r="AE15" s="6">
        <f t="shared" ref="AE15" si="108">AD15/AD$19</f>
        <v>0</v>
      </c>
      <c r="AF15" s="3"/>
      <c r="AG15" s="6">
        <f t="shared" ref="AG15" si="109">AF15/AF$19</f>
        <v>0</v>
      </c>
      <c r="AH15" s="3"/>
      <c r="AI15" s="6">
        <f t="shared" ref="AI15" si="110">AH15/AH$19</f>
        <v>0</v>
      </c>
      <c r="AJ15" s="3"/>
      <c r="AK15" s="6">
        <f t="shared" si="3"/>
        <v>0</v>
      </c>
      <c r="AL15" s="69"/>
      <c r="AM15" s="6"/>
      <c r="AN15" s="69"/>
      <c r="AO15" s="6"/>
      <c r="AP15" s="69"/>
      <c r="AQ15" s="47"/>
      <c r="AR15" s="52">
        <v>1</v>
      </c>
      <c r="AS15" s="47">
        <f>AR15/AR19</f>
        <v>1.0638297872340425E-2</v>
      </c>
      <c r="AT15" s="52">
        <v>1</v>
      </c>
      <c r="AU15" s="47">
        <f>AT15/AT19</f>
        <v>1.0638297872340425E-2</v>
      </c>
      <c r="AV15" s="52">
        <v>1</v>
      </c>
      <c r="AW15" s="19">
        <f>AV15/AV19</f>
        <v>1.1235955056179775E-2</v>
      </c>
      <c r="AX15" s="32"/>
      <c r="AY15" s="6"/>
      <c r="AZ15" s="3"/>
      <c r="BA15" s="6">
        <f t="shared" ref="BA15" si="111">AZ15/AZ$19</f>
        <v>0</v>
      </c>
      <c r="BB15" s="3">
        <v>1</v>
      </c>
      <c r="BC15" s="6">
        <f t="shared" ref="BC15" si="112">BB15/BB$19</f>
        <v>2.7027027027027029E-2</v>
      </c>
      <c r="BD15" s="3"/>
      <c r="BE15" s="6">
        <f t="shared" ref="BE15" si="113">BD15/BD$19</f>
        <v>0</v>
      </c>
      <c r="BF15" s="3"/>
      <c r="BG15" s="6">
        <f t="shared" ref="BG15" si="114">BF15/BF$19</f>
        <v>0</v>
      </c>
      <c r="BH15" s="3"/>
      <c r="BI15" s="6">
        <f t="shared" si="6"/>
        <v>0</v>
      </c>
      <c r="BJ15" s="69"/>
      <c r="BK15" s="6"/>
      <c r="BL15" s="69"/>
      <c r="BM15" s="6"/>
      <c r="BN15" s="69">
        <v>1</v>
      </c>
      <c r="BO15" s="47">
        <f>BN15/BN19</f>
        <v>0.1</v>
      </c>
      <c r="BP15" s="52">
        <v>1</v>
      </c>
      <c r="BQ15" s="47">
        <f>BP15/BP19</f>
        <v>0.125</v>
      </c>
      <c r="BR15" s="52">
        <v>1</v>
      </c>
      <c r="BS15" s="47">
        <f>BR15/BR19</f>
        <v>0.14285714285714285</v>
      </c>
      <c r="BT15" s="52">
        <v>1</v>
      </c>
      <c r="BU15" s="19">
        <f>BT15/BT19</f>
        <v>0.16666666666666666</v>
      </c>
      <c r="BV15" s="32"/>
      <c r="BW15" s="6"/>
      <c r="BX15" s="3">
        <f t="shared" si="10"/>
        <v>0</v>
      </c>
      <c r="BY15" s="6">
        <f t="shared" ref="BY15" si="115">BX15/BX$19</f>
        <v>0</v>
      </c>
      <c r="BZ15" s="3">
        <f t="shared" si="11"/>
        <v>1</v>
      </c>
      <c r="CA15" s="6">
        <f t="shared" ref="CA15" si="116">BZ15/BZ$19</f>
        <v>9.0090090090090089E-3</v>
      </c>
      <c r="CB15" s="3">
        <f t="shared" si="12"/>
        <v>0</v>
      </c>
      <c r="CC15" s="6">
        <f t="shared" ref="CC15" si="117">CB15/CB$19</f>
        <v>0</v>
      </c>
      <c r="CD15" s="3">
        <f t="shared" si="13"/>
        <v>0</v>
      </c>
      <c r="CE15" s="6">
        <f t="shared" ref="CE15" si="118">CD15/CD$19</f>
        <v>0</v>
      </c>
      <c r="CF15" s="3">
        <f t="shared" si="14"/>
        <v>0</v>
      </c>
      <c r="CG15" s="6">
        <f t="shared" si="15"/>
        <v>0</v>
      </c>
      <c r="CH15" s="69"/>
      <c r="CI15" s="6"/>
      <c r="CJ15" s="69"/>
      <c r="CK15" s="6"/>
      <c r="CL15" s="69">
        <v>1</v>
      </c>
      <c r="CM15" s="47">
        <f>CL15/CL19</f>
        <v>8.6206896551724137E-3</v>
      </c>
      <c r="CN15" s="52">
        <v>2</v>
      </c>
      <c r="CO15" s="47">
        <f>CN15/CN19</f>
        <v>1.6528925619834711E-2</v>
      </c>
      <c r="CP15" s="52">
        <v>3</v>
      </c>
      <c r="CQ15" s="47">
        <f>CP15/CP19</f>
        <v>2.4E-2</v>
      </c>
      <c r="CR15" s="52">
        <v>3</v>
      </c>
      <c r="CS15" s="19">
        <f>CR15/CR19</f>
        <v>2.3622047244094488E-2</v>
      </c>
    </row>
    <row r="16" spans="1:97" ht="47.25" customHeight="1" x14ac:dyDescent="0.25">
      <c r="A16" s="28" t="s">
        <v>5</v>
      </c>
      <c r="B16" s="35">
        <v>1</v>
      </c>
      <c r="C16" s="6">
        <f t="shared" si="18"/>
        <v>6.6666666666666666E-2</v>
      </c>
      <c r="D16" s="9">
        <v>1</v>
      </c>
      <c r="E16" s="6">
        <f t="shared" si="18"/>
        <v>6.6666666666666666E-2</v>
      </c>
      <c r="F16" s="9">
        <v>1</v>
      </c>
      <c r="G16" s="6">
        <f t="shared" ref="G16" si="119">F16/F$19</f>
        <v>6.6666666666666666E-2</v>
      </c>
      <c r="H16" s="9">
        <v>1</v>
      </c>
      <c r="I16" s="6">
        <f t="shared" ref="I16" si="120">H16/H$19</f>
        <v>6.6666666666666666E-2</v>
      </c>
      <c r="J16" s="9">
        <v>1</v>
      </c>
      <c r="K16" s="6">
        <f t="shared" ref="K16" si="121">J16/J$19</f>
        <v>7.1428571428571425E-2</v>
      </c>
      <c r="L16" s="9">
        <v>1</v>
      </c>
      <c r="M16" s="6">
        <f t="shared" si="0"/>
        <v>7.1428571428571425E-2</v>
      </c>
      <c r="N16" s="69">
        <v>1</v>
      </c>
      <c r="O16" s="6">
        <f t="shared" si="1"/>
        <v>7.6923076923076927E-2</v>
      </c>
      <c r="P16" s="69">
        <v>1</v>
      </c>
      <c r="Q16" s="6">
        <f t="shared" si="2"/>
        <v>6.6666666666666666E-2</v>
      </c>
      <c r="R16" s="69">
        <v>1</v>
      </c>
      <c r="S16" s="47">
        <f>R16/R19</f>
        <v>5.5555555555555552E-2</v>
      </c>
      <c r="T16" s="52">
        <v>1</v>
      </c>
      <c r="U16" s="47">
        <f>T16/T19</f>
        <v>5.2631578947368418E-2</v>
      </c>
      <c r="V16" s="52">
        <v>1</v>
      </c>
      <c r="W16" s="47">
        <f>V16/V19</f>
        <v>4.1666666666666664E-2</v>
      </c>
      <c r="X16" s="52">
        <v>1</v>
      </c>
      <c r="Y16" s="19">
        <f>X16/X19</f>
        <v>3.125E-2</v>
      </c>
      <c r="Z16" s="32"/>
      <c r="AA16" s="6"/>
      <c r="AB16" s="3"/>
      <c r="AC16" s="6">
        <f t="shared" ref="AC16" si="122">AB16/AB$19</f>
        <v>0</v>
      </c>
      <c r="AD16" s="3"/>
      <c r="AE16" s="6">
        <f t="shared" ref="AE16" si="123">AD16/AD$19</f>
        <v>0</v>
      </c>
      <c r="AF16" s="3"/>
      <c r="AG16" s="6">
        <f t="shared" ref="AG16" si="124">AF16/AF$19</f>
        <v>0</v>
      </c>
      <c r="AH16" s="3"/>
      <c r="AI16" s="6">
        <f t="shared" ref="AI16" si="125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>
        <v>1</v>
      </c>
      <c r="AQ16" s="47">
        <f>AP16/AP19</f>
        <v>1.1363636363636364E-2</v>
      </c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26">AZ16/AZ$19</f>
        <v>0</v>
      </c>
      <c r="BB16" s="3">
        <v>1</v>
      </c>
      <c r="BC16" s="6">
        <f t="shared" ref="BC16" si="127">BB16/BB$19</f>
        <v>2.7027027027027029E-2</v>
      </c>
      <c r="BD16" s="3">
        <v>1</v>
      </c>
      <c r="BE16" s="6">
        <f t="shared" ref="BE16" si="128">BD16/BD$19</f>
        <v>2.8571428571428571E-2</v>
      </c>
      <c r="BF16" s="3">
        <v>1</v>
      </c>
      <c r="BG16" s="6">
        <f t="shared" ref="BG16" si="129">BF16/BF$19</f>
        <v>3.125E-2</v>
      </c>
      <c r="BH16" s="3">
        <v>1</v>
      </c>
      <c r="BI16" s="6">
        <f t="shared" si="6"/>
        <v>0.04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>
        <f t="shared" si="9"/>
        <v>1</v>
      </c>
      <c r="BW16" s="6">
        <f t="shared" ref="BW16" si="130">BV16/BV$19</f>
        <v>9.1743119266055051E-3</v>
      </c>
      <c r="BX16" s="3">
        <f t="shared" si="10"/>
        <v>1</v>
      </c>
      <c r="BY16" s="6">
        <f t="shared" ref="BY16" si="131">BX16/BX$19</f>
        <v>8.6956521739130436E-3</v>
      </c>
      <c r="BZ16" s="3">
        <f t="shared" si="11"/>
        <v>2</v>
      </c>
      <c r="CA16" s="6">
        <f t="shared" ref="CA16" si="132">BZ16/BZ$19</f>
        <v>1.8018018018018018E-2</v>
      </c>
      <c r="CB16" s="3">
        <f t="shared" si="12"/>
        <v>2</v>
      </c>
      <c r="CC16" s="6">
        <f t="shared" ref="CC16" si="133">CB16/CB$19</f>
        <v>1.7391304347826087E-2</v>
      </c>
      <c r="CD16" s="3">
        <f t="shared" si="13"/>
        <v>2</v>
      </c>
      <c r="CE16" s="6">
        <f t="shared" ref="CE16" si="134">CD16/CD$19</f>
        <v>1.6528925619834711E-2</v>
      </c>
      <c r="CF16" s="3">
        <f t="shared" si="14"/>
        <v>2</v>
      </c>
      <c r="CG16" s="6">
        <f t="shared" si="15"/>
        <v>1.7857142857142856E-2</v>
      </c>
      <c r="CH16" s="69">
        <v>1</v>
      </c>
      <c r="CI16" s="6">
        <f t="shared" si="16"/>
        <v>8.1967213114754103E-3</v>
      </c>
      <c r="CJ16" s="69">
        <v>1</v>
      </c>
      <c r="CK16" s="6">
        <f t="shared" si="17"/>
        <v>9.2592592592592587E-3</v>
      </c>
      <c r="CL16" s="69">
        <v>2</v>
      </c>
      <c r="CM16" s="47">
        <f>CL16/CL19</f>
        <v>1.7241379310344827E-2</v>
      </c>
      <c r="CN16" s="52">
        <v>1</v>
      </c>
      <c r="CO16" s="47">
        <f>CN16/CN19</f>
        <v>8.2644628099173556E-3</v>
      </c>
      <c r="CP16" s="52">
        <v>1</v>
      </c>
      <c r="CQ16" s="47">
        <f>CP16/CP19</f>
        <v>8.0000000000000002E-3</v>
      </c>
      <c r="CR16" s="52">
        <v>1</v>
      </c>
      <c r="CS16" s="19">
        <f>CR16/CR19</f>
        <v>7.874015748031496E-3</v>
      </c>
    </row>
    <row r="17" spans="1:97" ht="47.25" customHeight="1" x14ac:dyDescent="0.25">
      <c r="A17" s="28" t="s">
        <v>6</v>
      </c>
      <c r="B17" s="35">
        <v>14</v>
      </c>
      <c r="C17" s="6">
        <f t="shared" si="18"/>
        <v>0.93333333333333335</v>
      </c>
      <c r="D17" s="9">
        <v>13</v>
      </c>
      <c r="E17" s="6">
        <f t="shared" si="18"/>
        <v>0.8666666666666667</v>
      </c>
      <c r="F17" s="9">
        <v>13</v>
      </c>
      <c r="G17" s="6">
        <f t="shared" ref="G17" si="135">F17/F$19</f>
        <v>0.8666666666666667</v>
      </c>
      <c r="H17" s="9">
        <v>12</v>
      </c>
      <c r="I17" s="6">
        <f t="shared" ref="I17" si="136">H17/H$19</f>
        <v>0.8</v>
      </c>
      <c r="J17" s="9">
        <v>11</v>
      </c>
      <c r="K17" s="6">
        <f t="shared" ref="K17" si="137">J17/J$19</f>
        <v>0.7857142857142857</v>
      </c>
      <c r="L17" s="9">
        <v>11</v>
      </c>
      <c r="M17" s="6">
        <f t="shared" si="0"/>
        <v>0.7857142857142857</v>
      </c>
      <c r="N17" s="69">
        <v>12</v>
      </c>
      <c r="O17" s="6">
        <f t="shared" si="1"/>
        <v>0.92307692307692313</v>
      </c>
      <c r="P17" s="69">
        <v>13</v>
      </c>
      <c r="Q17" s="6">
        <f t="shared" si="2"/>
        <v>0.8666666666666667</v>
      </c>
      <c r="R17" s="69">
        <v>16</v>
      </c>
      <c r="S17" s="47">
        <f>R17/R19</f>
        <v>0.88888888888888884</v>
      </c>
      <c r="T17" s="52">
        <v>18</v>
      </c>
      <c r="U17" s="47">
        <f>T17/T19</f>
        <v>0.94736842105263153</v>
      </c>
      <c r="V17" s="52">
        <v>22</v>
      </c>
      <c r="W17" s="47">
        <f>V17/V19</f>
        <v>0.91666666666666663</v>
      </c>
      <c r="X17" s="52">
        <v>29</v>
      </c>
      <c r="Y17" s="19">
        <f>X17/X19</f>
        <v>0.90625</v>
      </c>
      <c r="Z17" s="32">
        <v>48</v>
      </c>
      <c r="AA17" s="6">
        <f t="shared" ref="AA17" si="138">Z17/Z$19</f>
        <v>0.87272727272727268</v>
      </c>
      <c r="AB17" s="3">
        <v>52</v>
      </c>
      <c r="AC17" s="6">
        <f t="shared" ref="AC17" si="139">AB17/AB$19</f>
        <v>0.82539682539682535</v>
      </c>
      <c r="AD17" s="3">
        <v>50</v>
      </c>
      <c r="AE17" s="6">
        <f t="shared" ref="AE17" si="140">AD17/AD$19</f>
        <v>0.84745762711864403</v>
      </c>
      <c r="AF17" s="3">
        <v>57</v>
      </c>
      <c r="AG17" s="6">
        <f t="shared" ref="AG17" si="141">AF17/AF$19</f>
        <v>0.87692307692307692</v>
      </c>
      <c r="AH17" s="3">
        <v>63</v>
      </c>
      <c r="AI17" s="6">
        <f t="shared" ref="AI17" si="142">AH17/AH$19</f>
        <v>0.84</v>
      </c>
      <c r="AJ17" s="3">
        <v>67</v>
      </c>
      <c r="AK17" s="6">
        <f t="shared" si="3"/>
        <v>0.9178082191780822</v>
      </c>
      <c r="AL17" s="69">
        <v>77</v>
      </c>
      <c r="AM17" s="6">
        <f t="shared" si="4"/>
        <v>0.85555555555555551</v>
      </c>
      <c r="AN17" s="69">
        <v>66</v>
      </c>
      <c r="AO17" s="6">
        <f t="shared" si="5"/>
        <v>0.88</v>
      </c>
      <c r="AP17" s="69">
        <v>73</v>
      </c>
      <c r="AQ17" s="47">
        <f>AP17/AP19</f>
        <v>0.82954545454545459</v>
      </c>
      <c r="AR17" s="52">
        <v>75</v>
      </c>
      <c r="AS17" s="47">
        <f>AR17/AR19</f>
        <v>0.7978723404255319</v>
      </c>
      <c r="AT17" s="52">
        <v>73</v>
      </c>
      <c r="AU17" s="47">
        <f>AT17/AT19</f>
        <v>0.77659574468085102</v>
      </c>
      <c r="AV17" s="52">
        <v>72</v>
      </c>
      <c r="AW17" s="19">
        <f>AV17/AV19</f>
        <v>0.8089887640449438</v>
      </c>
      <c r="AX17" s="32">
        <v>36</v>
      </c>
      <c r="AY17" s="6">
        <f t="shared" ref="AY17" si="143">AX17/AX$19</f>
        <v>0.92307692307692313</v>
      </c>
      <c r="AZ17" s="3">
        <v>36</v>
      </c>
      <c r="BA17" s="6">
        <f t="shared" ref="BA17" si="144">AZ17/AZ$19</f>
        <v>0.97297297297297303</v>
      </c>
      <c r="BB17" s="3">
        <v>34</v>
      </c>
      <c r="BC17" s="6">
        <f t="shared" ref="BC17" si="145">BB17/BB$19</f>
        <v>0.91891891891891897</v>
      </c>
      <c r="BD17" s="3">
        <v>33</v>
      </c>
      <c r="BE17" s="6">
        <f t="shared" ref="BE17" si="146">BD17/BD$19</f>
        <v>0.94285714285714284</v>
      </c>
      <c r="BF17" s="3">
        <v>30</v>
      </c>
      <c r="BG17" s="6">
        <f t="shared" ref="BG17" si="147">BF17/BF$19</f>
        <v>0.9375</v>
      </c>
      <c r="BH17" s="3">
        <v>23</v>
      </c>
      <c r="BI17" s="6">
        <f t="shared" si="6"/>
        <v>0.92</v>
      </c>
      <c r="BJ17" s="69">
        <v>18</v>
      </c>
      <c r="BK17" s="6">
        <f t="shared" si="7"/>
        <v>0.94736842105263153</v>
      </c>
      <c r="BL17" s="69">
        <v>17</v>
      </c>
      <c r="BM17" s="6">
        <f t="shared" si="8"/>
        <v>0.94444444444444442</v>
      </c>
      <c r="BN17" s="69">
        <v>9</v>
      </c>
      <c r="BO17" s="47">
        <f>BN17/BN19</f>
        <v>0.9</v>
      </c>
      <c r="BP17" s="52">
        <v>7</v>
      </c>
      <c r="BQ17" s="47">
        <f>BP17/BP19</f>
        <v>0.875</v>
      </c>
      <c r="BR17" s="52">
        <v>6</v>
      </c>
      <c r="BS17" s="47">
        <f>BR17/BR19</f>
        <v>0.8571428571428571</v>
      </c>
      <c r="BT17" s="52">
        <v>5</v>
      </c>
      <c r="BU17" s="19">
        <f>BT17/BT19</f>
        <v>0.83333333333333337</v>
      </c>
      <c r="BV17" s="32">
        <f t="shared" si="9"/>
        <v>98</v>
      </c>
      <c r="BW17" s="6">
        <f t="shared" ref="BW17" si="148">BV17/BV$19</f>
        <v>0.8990825688073395</v>
      </c>
      <c r="BX17" s="3">
        <f t="shared" si="10"/>
        <v>101</v>
      </c>
      <c r="BY17" s="6">
        <f t="shared" ref="BY17" si="149">BX17/BX$19</f>
        <v>0.87826086956521743</v>
      </c>
      <c r="BZ17" s="3">
        <f t="shared" si="11"/>
        <v>97</v>
      </c>
      <c r="CA17" s="6">
        <f t="shared" ref="CA17" si="150">BZ17/BZ$19</f>
        <v>0.87387387387387383</v>
      </c>
      <c r="CB17" s="3">
        <f t="shared" si="12"/>
        <v>102</v>
      </c>
      <c r="CC17" s="6">
        <f t="shared" ref="CC17" si="151">CB17/CB$19</f>
        <v>0.88695652173913042</v>
      </c>
      <c r="CD17" s="3">
        <f t="shared" si="13"/>
        <v>104</v>
      </c>
      <c r="CE17" s="6">
        <f t="shared" ref="CE17" si="152">CD17/CD$19</f>
        <v>0.85950413223140498</v>
      </c>
      <c r="CF17" s="3">
        <f t="shared" si="14"/>
        <v>101</v>
      </c>
      <c r="CG17" s="6">
        <f t="shared" si="15"/>
        <v>0.9017857142857143</v>
      </c>
      <c r="CH17" s="69">
        <v>107</v>
      </c>
      <c r="CI17" s="6">
        <f t="shared" si="16"/>
        <v>0.87704918032786883</v>
      </c>
      <c r="CJ17" s="69">
        <v>96</v>
      </c>
      <c r="CK17" s="6">
        <f t="shared" si="17"/>
        <v>0.88888888888888884</v>
      </c>
      <c r="CL17" s="69">
        <v>98</v>
      </c>
      <c r="CM17" s="47">
        <f>CL17/CL19</f>
        <v>0.84482758620689657</v>
      </c>
      <c r="CN17" s="52">
        <v>100</v>
      </c>
      <c r="CO17" s="47">
        <f>CN17/CN19</f>
        <v>0.82644628099173556</v>
      </c>
      <c r="CP17" s="52">
        <v>101</v>
      </c>
      <c r="CQ17" s="47">
        <f>CP17/CP19</f>
        <v>0.80800000000000005</v>
      </c>
      <c r="CR17" s="52">
        <v>106</v>
      </c>
      <c r="CS17" s="19">
        <f>CR17/CR19</f>
        <v>0.83464566929133854</v>
      </c>
    </row>
    <row r="18" spans="1:97" ht="47.25" customHeight="1" thickBot="1" x14ac:dyDescent="0.3">
      <c r="A18" s="29" t="s">
        <v>7</v>
      </c>
      <c r="B18" s="36"/>
      <c r="C18" s="7"/>
      <c r="D18" s="10">
        <v>1</v>
      </c>
      <c r="E18" s="7">
        <f t="shared" si="18"/>
        <v>6.6666666666666666E-2</v>
      </c>
      <c r="F18" s="10">
        <v>1</v>
      </c>
      <c r="G18" s="7">
        <f t="shared" ref="G18" si="153">F18/F$19</f>
        <v>6.6666666666666666E-2</v>
      </c>
      <c r="H18" s="10">
        <v>1</v>
      </c>
      <c r="I18" s="7">
        <f t="shared" ref="I18" si="154">H18/H$19</f>
        <v>6.6666666666666666E-2</v>
      </c>
      <c r="J18" s="10">
        <v>1</v>
      </c>
      <c r="K18" s="7">
        <f t="shared" ref="K18" si="155">J18/J$19</f>
        <v>7.1428571428571425E-2</v>
      </c>
      <c r="L18" s="10">
        <v>1</v>
      </c>
      <c r="M18" s="7">
        <f t="shared" si="0"/>
        <v>7.1428571428571425E-2</v>
      </c>
      <c r="N18" s="68"/>
      <c r="O18" s="7"/>
      <c r="P18" s="68">
        <v>1</v>
      </c>
      <c r="Q18" s="7">
        <f t="shared" si="2"/>
        <v>6.6666666666666666E-2</v>
      </c>
      <c r="R18" s="68">
        <v>1</v>
      </c>
      <c r="S18" s="46">
        <f>R18/R19</f>
        <v>5.5555555555555552E-2</v>
      </c>
      <c r="T18" s="50"/>
      <c r="U18" s="72"/>
      <c r="V18" s="50"/>
      <c r="W18" s="72"/>
      <c r="X18" s="50"/>
      <c r="Y18" s="56"/>
      <c r="Z18" s="33"/>
      <c r="AA18" s="7"/>
      <c r="AB18" s="4">
        <v>2</v>
      </c>
      <c r="AC18" s="7">
        <f t="shared" ref="AC18" si="156">AB18/AB$19</f>
        <v>3.1746031746031744E-2</v>
      </c>
      <c r="AD18" s="4"/>
      <c r="AE18" s="7">
        <f t="shared" ref="AE18" si="157">AD18/AD$19</f>
        <v>0</v>
      </c>
      <c r="AF18" s="4"/>
      <c r="AG18" s="7">
        <f t="shared" ref="AG18" si="158">AF18/AF$19</f>
        <v>0</v>
      </c>
      <c r="AH18" s="4"/>
      <c r="AI18" s="7">
        <f t="shared" ref="AI18" si="159">AH18/AH$19</f>
        <v>0</v>
      </c>
      <c r="AJ18" s="4"/>
      <c r="AK18" s="7">
        <f t="shared" si="3"/>
        <v>0</v>
      </c>
      <c r="AL18" s="68">
        <v>9</v>
      </c>
      <c r="AM18" s="7">
        <f t="shared" si="4"/>
        <v>0.1</v>
      </c>
      <c r="AN18" s="68">
        <v>3</v>
      </c>
      <c r="AO18" s="7">
        <f t="shared" si="5"/>
        <v>0.04</v>
      </c>
      <c r="AP18" s="68">
        <v>1</v>
      </c>
      <c r="AQ18" s="46">
        <f>AP18/AP19</f>
        <v>1.1363636363636364E-2</v>
      </c>
      <c r="AR18" s="50">
        <v>1</v>
      </c>
      <c r="AS18" s="72">
        <f>AR18/AR19</f>
        <v>1.0638297872340425E-2</v>
      </c>
      <c r="AT18" s="50">
        <v>14</v>
      </c>
      <c r="AU18" s="72">
        <f>AT18/AT19</f>
        <v>0.14893617021276595</v>
      </c>
      <c r="AV18" s="50">
        <v>11</v>
      </c>
      <c r="AW18" s="56">
        <f>AV18/AV19</f>
        <v>0.12359550561797752</v>
      </c>
      <c r="AX18" s="33"/>
      <c r="AY18" s="7"/>
      <c r="AZ18" s="4"/>
      <c r="BA18" s="7">
        <f t="shared" ref="BA18" si="160">AZ18/AZ$19</f>
        <v>0</v>
      </c>
      <c r="BB18" s="4"/>
      <c r="BC18" s="7">
        <f t="shared" ref="BC18" si="161">BB18/BB$19</f>
        <v>0</v>
      </c>
      <c r="BD18" s="4"/>
      <c r="BE18" s="7">
        <f t="shared" ref="BE18" si="162">BD18/BD$19</f>
        <v>0</v>
      </c>
      <c r="BF18" s="4"/>
      <c r="BG18" s="7">
        <f t="shared" ref="BG18" si="163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/>
      <c r="BW18" s="7"/>
      <c r="BX18" s="4">
        <f t="shared" si="10"/>
        <v>3</v>
      </c>
      <c r="BY18" s="7">
        <f t="shared" ref="BY18" si="164">BX18/BX$19</f>
        <v>2.6086956521739129E-2</v>
      </c>
      <c r="BZ18" s="4">
        <f t="shared" si="11"/>
        <v>1</v>
      </c>
      <c r="CA18" s="7">
        <f t="shared" ref="CA18" si="165">BZ18/BZ$19</f>
        <v>9.0090090090090089E-3</v>
      </c>
      <c r="CB18" s="4">
        <f t="shared" si="12"/>
        <v>1</v>
      </c>
      <c r="CC18" s="7">
        <f t="shared" ref="CC18" si="166">CB18/CB$19</f>
        <v>8.6956521739130436E-3</v>
      </c>
      <c r="CD18" s="4">
        <f t="shared" si="13"/>
        <v>1</v>
      </c>
      <c r="CE18" s="7">
        <f t="shared" ref="CE18" si="167">CD18/CD$19</f>
        <v>8.2644628099173556E-3</v>
      </c>
      <c r="CF18" s="4">
        <f t="shared" si="14"/>
        <v>1</v>
      </c>
      <c r="CG18" s="7">
        <f t="shared" si="15"/>
        <v>8.9285714285714281E-3</v>
      </c>
      <c r="CH18" s="68">
        <v>9</v>
      </c>
      <c r="CI18" s="7">
        <f t="shared" si="16"/>
        <v>7.3770491803278687E-2</v>
      </c>
      <c r="CJ18" s="68">
        <v>4</v>
      </c>
      <c r="CK18" s="7">
        <f t="shared" si="17"/>
        <v>3.7037037037037035E-2</v>
      </c>
      <c r="CL18" s="68">
        <v>2</v>
      </c>
      <c r="CM18" s="46">
        <f>CL18/CL19</f>
        <v>1.7241379310344827E-2</v>
      </c>
      <c r="CN18" s="50">
        <v>1</v>
      </c>
      <c r="CO18" s="72">
        <f>CN18/CN19</f>
        <v>8.2644628099173556E-3</v>
      </c>
      <c r="CP18" s="50">
        <v>14</v>
      </c>
      <c r="CQ18" s="72">
        <f>CP18/CP19</f>
        <v>0.112</v>
      </c>
      <c r="CR18" s="50">
        <v>11</v>
      </c>
      <c r="CS18" s="56">
        <f>CR18/CR19</f>
        <v>8.6614173228346455E-2</v>
      </c>
    </row>
    <row r="19" spans="1:97" ht="47.25" customHeight="1" thickTop="1" thickBot="1" x14ac:dyDescent="0.3">
      <c r="A19" s="31" t="s">
        <v>8</v>
      </c>
      <c r="B19" s="42">
        <f>SUM(B11:B18)</f>
        <v>15</v>
      </c>
      <c r="C19" s="43"/>
      <c r="D19" s="43">
        <f t="shared" ref="D19:CD19" si="168">SUM(D11:D18)</f>
        <v>15</v>
      </c>
      <c r="E19" s="43"/>
      <c r="F19" s="43">
        <f t="shared" si="168"/>
        <v>15</v>
      </c>
      <c r="G19" s="43"/>
      <c r="H19" s="43">
        <f t="shared" si="168"/>
        <v>15</v>
      </c>
      <c r="I19" s="43"/>
      <c r="J19" s="43">
        <f t="shared" si="168"/>
        <v>14</v>
      </c>
      <c r="K19" s="43"/>
      <c r="L19" s="43">
        <f>SUM(L11:L18)</f>
        <v>14</v>
      </c>
      <c r="M19" s="63"/>
      <c r="N19" s="48">
        <f>SUM(N11:N18)</f>
        <v>13</v>
      </c>
      <c r="O19" s="48"/>
      <c r="P19" s="48">
        <f>SUM(P11:P18)</f>
        <v>15</v>
      </c>
      <c r="Q19" s="48"/>
      <c r="R19" s="66">
        <f>SUM(R11:R18)</f>
        <v>18</v>
      </c>
      <c r="S19" s="43"/>
      <c r="T19" s="54">
        <f>SUM(T11:T18)</f>
        <v>19</v>
      </c>
      <c r="U19" s="77"/>
      <c r="V19" s="54">
        <f>SUM(V11:V18)</f>
        <v>24</v>
      </c>
      <c r="W19" s="77"/>
      <c r="X19" s="54">
        <f>SUM(X11:X18)</f>
        <v>32</v>
      </c>
      <c r="Y19" s="65"/>
      <c r="Z19" s="42">
        <f t="shared" si="168"/>
        <v>55</v>
      </c>
      <c r="AA19" s="43"/>
      <c r="AB19" s="43">
        <f t="shared" si="168"/>
        <v>63</v>
      </c>
      <c r="AC19" s="43"/>
      <c r="AD19" s="43">
        <f t="shared" si="168"/>
        <v>59</v>
      </c>
      <c r="AE19" s="43"/>
      <c r="AF19" s="43">
        <f t="shared" si="168"/>
        <v>65</v>
      </c>
      <c r="AG19" s="43"/>
      <c r="AH19" s="43">
        <f t="shared" si="168"/>
        <v>75</v>
      </c>
      <c r="AI19" s="43"/>
      <c r="AJ19" s="43">
        <f>SUM(AJ11:AJ18)</f>
        <v>73</v>
      </c>
      <c r="AK19" s="63"/>
      <c r="AL19" s="48">
        <f>SUM(AL11:AL18)</f>
        <v>90</v>
      </c>
      <c r="AM19" s="48"/>
      <c r="AN19" s="48">
        <f>SUM(AN11:AN18)</f>
        <v>75</v>
      </c>
      <c r="AO19" s="48"/>
      <c r="AP19" s="66">
        <f>SUM(AP11:AP18)</f>
        <v>88</v>
      </c>
      <c r="AQ19" s="43"/>
      <c r="AR19" s="54">
        <f>SUM(AR11:AR18)</f>
        <v>94</v>
      </c>
      <c r="AS19" s="77"/>
      <c r="AT19" s="54">
        <f>SUM(AT11:AT18)</f>
        <v>94</v>
      </c>
      <c r="AU19" s="77"/>
      <c r="AV19" s="54">
        <f>SUM(AV11:AV18)</f>
        <v>89</v>
      </c>
      <c r="AW19" s="65"/>
      <c r="AX19" s="42">
        <f t="shared" si="168"/>
        <v>39</v>
      </c>
      <c r="AY19" s="43"/>
      <c r="AZ19" s="43">
        <f t="shared" si="168"/>
        <v>37</v>
      </c>
      <c r="BA19" s="43"/>
      <c r="BB19" s="43">
        <f t="shared" si="168"/>
        <v>37</v>
      </c>
      <c r="BC19" s="43"/>
      <c r="BD19" s="43">
        <f t="shared" si="168"/>
        <v>35</v>
      </c>
      <c r="BE19" s="43"/>
      <c r="BF19" s="43">
        <f t="shared" si="168"/>
        <v>32</v>
      </c>
      <c r="BG19" s="43"/>
      <c r="BH19" s="43">
        <f>SUM(BH11:BH18)</f>
        <v>25</v>
      </c>
      <c r="BI19" s="63"/>
      <c r="BJ19" s="48">
        <f>SUM(BJ11:BJ18)</f>
        <v>19</v>
      </c>
      <c r="BK19" s="48"/>
      <c r="BL19" s="48">
        <f>SUM(BL11:BL18)</f>
        <v>18</v>
      </c>
      <c r="BM19" s="48"/>
      <c r="BN19" s="66">
        <f>SUM(BN11:BN18)</f>
        <v>10</v>
      </c>
      <c r="BO19" s="43"/>
      <c r="BP19" s="54">
        <f>SUM(BP11:BP18)</f>
        <v>8</v>
      </c>
      <c r="BQ19" s="77"/>
      <c r="BR19" s="54">
        <f>SUM(BR11:BR18)</f>
        <v>7</v>
      </c>
      <c r="BS19" s="77"/>
      <c r="BT19" s="54">
        <f>SUM(BT11:BT18)</f>
        <v>6</v>
      </c>
      <c r="BU19" s="65"/>
      <c r="BV19" s="42">
        <f t="shared" si="168"/>
        <v>109</v>
      </c>
      <c r="BW19" s="43"/>
      <c r="BX19" s="43">
        <f t="shared" si="168"/>
        <v>115</v>
      </c>
      <c r="BY19" s="43"/>
      <c r="BZ19" s="43">
        <f t="shared" si="168"/>
        <v>111</v>
      </c>
      <c r="CA19" s="43"/>
      <c r="CB19" s="43">
        <f t="shared" si="168"/>
        <v>115</v>
      </c>
      <c r="CC19" s="43"/>
      <c r="CD19" s="43">
        <f t="shared" si="168"/>
        <v>121</v>
      </c>
      <c r="CE19" s="43"/>
      <c r="CF19" s="43">
        <f t="shared" ref="CF19" si="169">SUM(CF11:CF18)</f>
        <v>112</v>
      </c>
      <c r="CG19" s="63"/>
      <c r="CH19" s="48">
        <f>SUM(CH11:CH18)</f>
        <v>122</v>
      </c>
      <c r="CI19" s="48"/>
      <c r="CJ19" s="48">
        <f>SUM(CJ11:CJ18)</f>
        <v>108</v>
      </c>
      <c r="CK19" s="48"/>
      <c r="CL19" s="66">
        <f>SUM(CL11:CL18)</f>
        <v>116</v>
      </c>
      <c r="CM19" s="43"/>
      <c r="CN19" s="54">
        <f>SUM(CN11:CN18)</f>
        <v>121</v>
      </c>
      <c r="CO19" s="77"/>
      <c r="CP19" s="54">
        <f>SUM(CP11:CP18)</f>
        <v>125</v>
      </c>
      <c r="CQ19" s="77"/>
      <c r="CR19" s="54">
        <f>SUM(CR11:CR18)</f>
        <v>127</v>
      </c>
      <c r="CS19" s="65"/>
    </row>
  </sheetData>
  <mergeCells count="55">
    <mergeCell ref="CP8:CQ8"/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L8:BM8"/>
    <mergeCell ref="AL8:AM8"/>
    <mergeCell ref="AN8:AO8"/>
    <mergeCell ref="CD8:CE8"/>
    <mergeCell ref="V8:W8"/>
    <mergeCell ref="AT8:AU8"/>
    <mergeCell ref="AD8:AE8"/>
    <mergeCell ref="AB8:AC8"/>
    <mergeCell ref="N8:O8"/>
    <mergeCell ref="BT8:BU8"/>
    <mergeCell ref="BJ8:BK8"/>
    <mergeCell ref="BR8:BS8"/>
    <mergeCell ref="BZ8:CA8"/>
    <mergeCell ref="BV7:CS7"/>
    <mergeCell ref="T8:U8"/>
    <mergeCell ref="A6:CS6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R8:AS8"/>
    <mergeCell ref="BP8:BQ8"/>
    <mergeCell ref="CN8:CO8"/>
    <mergeCell ref="P8:Q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</mergeCells>
  <printOptions horizontalCentered="1"/>
  <pageMargins left="0.7" right="0.7" top="0.75" bottom="0.75" header="0.3" footer="0.3"/>
  <pageSetup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17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1</v>
      </c>
      <c r="C9" s="8">
        <f>B9/B$19</f>
        <v>0.25</v>
      </c>
      <c r="D9" s="11">
        <v>1</v>
      </c>
      <c r="E9" s="8">
        <f>D9/D$19</f>
        <v>0.33333333333333331</v>
      </c>
      <c r="F9" s="11">
        <v>1</v>
      </c>
      <c r="G9" s="8">
        <f>F9/F$19</f>
        <v>0.25</v>
      </c>
      <c r="H9" s="11">
        <v>1</v>
      </c>
      <c r="I9" s="8">
        <f>H9/H$19</f>
        <v>0.25</v>
      </c>
      <c r="J9" s="11">
        <v>1</v>
      </c>
      <c r="K9" s="8">
        <f>J9/J$19</f>
        <v>0.25</v>
      </c>
      <c r="L9" s="11">
        <v>1</v>
      </c>
      <c r="M9" s="8">
        <f t="shared" ref="M9:M18" si="0">L9/L$19</f>
        <v>0.16666666666666666</v>
      </c>
      <c r="N9" s="67">
        <v>1</v>
      </c>
      <c r="O9" s="8">
        <f t="shared" ref="O9:O17" si="1">N9/N$19</f>
        <v>0.16666666666666666</v>
      </c>
      <c r="P9" s="67">
        <v>1</v>
      </c>
      <c r="Q9" s="8">
        <f t="shared" ref="Q9:Q17" si="2">P9/P$19</f>
        <v>0.1111111111111111</v>
      </c>
      <c r="R9" s="67">
        <v>2</v>
      </c>
      <c r="S9" s="45">
        <f>R9/R19</f>
        <v>0.16666666666666666</v>
      </c>
      <c r="T9" s="49">
        <v>2</v>
      </c>
      <c r="U9" s="73">
        <f>T9/T19</f>
        <v>0.16666666666666666</v>
      </c>
      <c r="V9" s="49">
        <v>1</v>
      </c>
      <c r="W9" s="73">
        <f>V9/V19</f>
        <v>7.6923076923076927E-2</v>
      </c>
      <c r="X9" s="49">
        <v>2</v>
      </c>
      <c r="Y9" s="55">
        <f>X9/X19</f>
        <v>0.14285714285714285</v>
      </c>
      <c r="Z9" s="34">
        <v>3</v>
      </c>
      <c r="AA9" s="8">
        <f>Z9/Z$19</f>
        <v>0.10714285714285714</v>
      </c>
      <c r="AB9" s="5">
        <v>5</v>
      </c>
      <c r="AC9" s="8">
        <f>AB9/AB$19</f>
        <v>0.16129032258064516</v>
      </c>
      <c r="AD9" s="5">
        <v>5</v>
      </c>
      <c r="AE9" s="8">
        <f>AD9/AD$19</f>
        <v>0.11904761904761904</v>
      </c>
      <c r="AF9" s="5">
        <v>7</v>
      </c>
      <c r="AG9" s="8">
        <f>AF9/AF$19</f>
        <v>0.12962962962962962</v>
      </c>
      <c r="AH9" s="5">
        <v>10</v>
      </c>
      <c r="AI9" s="8">
        <f>AH9/AH$19</f>
        <v>0.14705882352941177</v>
      </c>
      <c r="AJ9" s="5">
        <v>6</v>
      </c>
      <c r="AK9" s="8">
        <f t="shared" ref="AK9:AK18" si="3">AJ9/AJ$19</f>
        <v>0.08</v>
      </c>
      <c r="AL9" s="67">
        <v>4</v>
      </c>
      <c r="AM9" s="8">
        <f t="shared" ref="AM9:AM18" si="4">AL9/AL$19</f>
        <v>5.0632911392405063E-2</v>
      </c>
      <c r="AN9" s="67">
        <v>7</v>
      </c>
      <c r="AO9" s="8">
        <f t="shared" ref="AO9:AO18" si="5">AN9/AN$19</f>
        <v>9.45945945945946E-2</v>
      </c>
      <c r="AP9" s="67">
        <v>8</v>
      </c>
      <c r="AQ9" s="45">
        <f>AP9/AP19</f>
        <v>0.10810810810810811</v>
      </c>
      <c r="AR9" s="49">
        <v>16</v>
      </c>
      <c r="AS9" s="73">
        <f>AR9/AR19</f>
        <v>0.1797752808988764</v>
      </c>
      <c r="AT9" s="49">
        <v>13</v>
      </c>
      <c r="AU9" s="73">
        <f>AT9/AT19</f>
        <v>0.13131313131313133</v>
      </c>
      <c r="AV9" s="49">
        <v>15</v>
      </c>
      <c r="AW9" s="55">
        <f>AV9/AV19</f>
        <v>0.12605042016806722</v>
      </c>
      <c r="AX9" s="34"/>
      <c r="AY9" s="8"/>
      <c r="AZ9" s="5"/>
      <c r="BA9" s="8">
        <f>AZ9/AZ$19</f>
        <v>0</v>
      </c>
      <c r="BB9" s="5"/>
      <c r="BC9" s="8">
        <f>BB9/BB$19</f>
        <v>0</v>
      </c>
      <c r="BD9" s="5"/>
      <c r="BE9" s="8">
        <f>BD9/BD$19</f>
        <v>0</v>
      </c>
      <c r="BF9" s="5"/>
      <c r="BG9" s="8">
        <f>BF9/BF$19</f>
        <v>0</v>
      </c>
      <c r="BH9" s="5"/>
      <c r="BI9" s="8">
        <f t="shared" ref="BI9:BI18" si="6">BH9/BH$19</f>
        <v>0</v>
      </c>
      <c r="BJ9" s="67"/>
      <c r="BK9" s="8"/>
      <c r="BL9" s="67"/>
      <c r="BM9" s="8"/>
      <c r="BN9" s="67"/>
      <c r="BO9" s="45"/>
      <c r="BP9" s="49"/>
      <c r="BQ9" s="73"/>
      <c r="BR9" s="49"/>
      <c r="BS9" s="73"/>
      <c r="BT9" s="49"/>
      <c r="BU9" s="55"/>
      <c r="BV9" s="34">
        <f t="shared" ref="BV9:BV17" si="7">B9+Z9+AX9</f>
        <v>4</v>
      </c>
      <c r="BW9" s="8">
        <f>BV9/BV$19</f>
        <v>7.5471698113207544E-2</v>
      </c>
      <c r="BX9" s="5">
        <f t="shared" ref="BX9:BX18" si="8">D9+AB9+AZ9</f>
        <v>6</v>
      </c>
      <c r="BY9" s="8">
        <f>BX9/BX$19</f>
        <v>0.10714285714285714</v>
      </c>
      <c r="BZ9" s="5">
        <f t="shared" ref="BZ9:BZ18" si="9">F9+AD9+BB9</f>
        <v>6</v>
      </c>
      <c r="CA9" s="8">
        <f>BZ9/BZ$19</f>
        <v>6.8965517241379309E-2</v>
      </c>
      <c r="CB9" s="5">
        <f t="shared" ref="CB9:CB18" si="10">H9+AF9+BD9</f>
        <v>8</v>
      </c>
      <c r="CC9" s="8">
        <f>CB9/CB$19</f>
        <v>8.1632653061224483E-2</v>
      </c>
      <c r="CD9" s="5">
        <f t="shared" ref="CD9:CD18" si="11">J9+AH9+BF9</f>
        <v>11</v>
      </c>
      <c r="CE9" s="8">
        <f>CD9/CD$19</f>
        <v>0.10377358490566038</v>
      </c>
      <c r="CF9" s="5">
        <f t="shared" ref="CF9:CF18" si="12">L9+AJ9+BH9</f>
        <v>7</v>
      </c>
      <c r="CG9" s="8">
        <f t="shared" ref="CG9:CG18" si="13">CF9/CF$19</f>
        <v>6.5420560747663545E-2</v>
      </c>
      <c r="CH9" s="67">
        <v>5</v>
      </c>
      <c r="CI9" s="8">
        <f t="shared" ref="CI9:CI18" si="14">CH9/CH$19</f>
        <v>4.6296296296296294E-2</v>
      </c>
      <c r="CJ9" s="67">
        <v>8</v>
      </c>
      <c r="CK9" s="8">
        <f t="shared" ref="CK9:CK18" si="15">CJ9/CJ$19</f>
        <v>7.7669902912621352E-2</v>
      </c>
      <c r="CL9" s="67">
        <v>10</v>
      </c>
      <c r="CM9" s="45">
        <f>CL9/CL19</f>
        <v>0.10526315789473684</v>
      </c>
      <c r="CN9" s="49">
        <v>18</v>
      </c>
      <c r="CO9" s="73">
        <f>CN9/CN19</f>
        <v>0.16666666666666666</v>
      </c>
      <c r="CP9" s="49">
        <v>14</v>
      </c>
      <c r="CQ9" s="73">
        <f>CP9/CP19</f>
        <v>0.11864406779661017</v>
      </c>
      <c r="CR9" s="49">
        <v>17</v>
      </c>
      <c r="CS9" s="55">
        <f>CR9/CR19</f>
        <v>0.1223021582733813</v>
      </c>
    </row>
    <row r="10" spans="1:97" ht="47.25" customHeight="1" thickBot="1" x14ac:dyDescent="0.3">
      <c r="A10" s="29" t="s">
        <v>10</v>
      </c>
      <c r="B10" s="36">
        <v>3</v>
      </c>
      <c r="C10" s="7">
        <f t="shared" ref="C10:E18" si="16">B10/B$19</f>
        <v>0.75</v>
      </c>
      <c r="D10" s="10">
        <v>2</v>
      </c>
      <c r="E10" s="7">
        <f t="shared" si="16"/>
        <v>0.66666666666666663</v>
      </c>
      <c r="F10" s="10">
        <v>3</v>
      </c>
      <c r="G10" s="7">
        <f t="shared" ref="G10" si="17">F10/F$19</f>
        <v>0.75</v>
      </c>
      <c r="H10" s="10">
        <v>3</v>
      </c>
      <c r="I10" s="7">
        <f t="shared" ref="I10" si="18">H10/H$19</f>
        <v>0.75</v>
      </c>
      <c r="J10" s="10">
        <v>3</v>
      </c>
      <c r="K10" s="7">
        <f t="shared" ref="K10" si="19">J10/J$19</f>
        <v>0.75</v>
      </c>
      <c r="L10" s="10">
        <v>5</v>
      </c>
      <c r="M10" s="7">
        <f t="shared" si="0"/>
        <v>0.83333333333333337</v>
      </c>
      <c r="N10" s="68">
        <v>5</v>
      </c>
      <c r="O10" s="7">
        <f t="shared" si="1"/>
        <v>0.83333333333333337</v>
      </c>
      <c r="P10" s="68">
        <v>8</v>
      </c>
      <c r="Q10" s="7">
        <f t="shared" si="2"/>
        <v>0.88888888888888884</v>
      </c>
      <c r="R10" s="68">
        <v>10</v>
      </c>
      <c r="S10" s="46">
        <f>R10/R19</f>
        <v>0.83333333333333337</v>
      </c>
      <c r="T10" s="50">
        <v>10</v>
      </c>
      <c r="U10" s="72">
        <f>T10/T19</f>
        <v>0.83333333333333337</v>
      </c>
      <c r="V10" s="50">
        <v>12</v>
      </c>
      <c r="W10" s="72">
        <f>V10/V19</f>
        <v>0.92307692307692313</v>
      </c>
      <c r="X10" s="50">
        <v>12</v>
      </c>
      <c r="Y10" s="56">
        <f>X10/X19</f>
        <v>0.8571428571428571</v>
      </c>
      <c r="Z10" s="33">
        <v>25</v>
      </c>
      <c r="AA10" s="7">
        <f t="shared" ref="AA10" si="20">Z10/Z$19</f>
        <v>0.8928571428571429</v>
      </c>
      <c r="AB10" s="4">
        <v>26</v>
      </c>
      <c r="AC10" s="7">
        <f t="shared" ref="AC10" si="21">AB10/AB$19</f>
        <v>0.83870967741935487</v>
      </c>
      <c r="AD10" s="4">
        <v>37</v>
      </c>
      <c r="AE10" s="7">
        <f t="shared" ref="AE10" si="22">AD10/AD$19</f>
        <v>0.88095238095238093</v>
      </c>
      <c r="AF10" s="4">
        <v>47</v>
      </c>
      <c r="AG10" s="7">
        <f t="shared" ref="AG10" si="23">AF10/AF$19</f>
        <v>0.87037037037037035</v>
      </c>
      <c r="AH10" s="4">
        <v>58</v>
      </c>
      <c r="AI10" s="7">
        <f t="shared" ref="AI10" si="24">AH10/AH$19</f>
        <v>0.8529411764705882</v>
      </c>
      <c r="AJ10" s="4">
        <v>69</v>
      </c>
      <c r="AK10" s="7">
        <f t="shared" si="3"/>
        <v>0.92</v>
      </c>
      <c r="AL10" s="68">
        <v>75</v>
      </c>
      <c r="AM10" s="7">
        <f t="shared" si="4"/>
        <v>0.94936708860759489</v>
      </c>
      <c r="AN10" s="68">
        <v>67</v>
      </c>
      <c r="AO10" s="7">
        <f t="shared" si="5"/>
        <v>0.90540540540540537</v>
      </c>
      <c r="AP10" s="68">
        <v>66</v>
      </c>
      <c r="AQ10" s="46">
        <f>AP10/AP19</f>
        <v>0.89189189189189189</v>
      </c>
      <c r="AR10" s="50">
        <v>73</v>
      </c>
      <c r="AS10" s="72">
        <f>AR10/AR19</f>
        <v>0.8202247191011236</v>
      </c>
      <c r="AT10" s="50">
        <v>86</v>
      </c>
      <c r="AU10" s="72">
        <f>AT10/AT19</f>
        <v>0.86868686868686873</v>
      </c>
      <c r="AV10" s="50">
        <v>104</v>
      </c>
      <c r="AW10" s="56">
        <f>AV10/AV19</f>
        <v>0.87394957983193278</v>
      </c>
      <c r="AX10" s="33">
        <v>21</v>
      </c>
      <c r="AY10" s="7">
        <f t="shared" ref="AY10" si="25">AX10/AX$19</f>
        <v>1</v>
      </c>
      <c r="AZ10" s="4">
        <v>22</v>
      </c>
      <c r="BA10" s="7">
        <f t="shared" ref="BA10" si="26">AZ10/AZ$19</f>
        <v>1</v>
      </c>
      <c r="BB10" s="4">
        <v>41</v>
      </c>
      <c r="BC10" s="7">
        <f t="shared" ref="BC10" si="27">BB10/BB$19</f>
        <v>1</v>
      </c>
      <c r="BD10" s="4">
        <v>40</v>
      </c>
      <c r="BE10" s="7">
        <f t="shared" ref="BE10" si="28">BD10/BD$19</f>
        <v>1</v>
      </c>
      <c r="BF10" s="4">
        <v>34</v>
      </c>
      <c r="BG10" s="7">
        <f t="shared" ref="BG10" si="29">BF10/BF$19</f>
        <v>1</v>
      </c>
      <c r="BH10" s="4">
        <v>26</v>
      </c>
      <c r="BI10" s="7">
        <f t="shared" si="6"/>
        <v>1</v>
      </c>
      <c r="BJ10" s="68">
        <v>23</v>
      </c>
      <c r="BK10" s="7">
        <f t="shared" ref="BK10:BK17" si="30">BJ10/BJ$19</f>
        <v>1</v>
      </c>
      <c r="BL10" s="68">
        <v>20</v>
      </c>
      <c r="BM10" s="7">
        <f t="shared" ref="BM10:BM17" si="31">BL10/BL$19</f>
        <v>1</v>
      </c>
      <c r="BN10" s="68">
        <v>9</v>
      </c>
      <c r="BO10" s="46">
        <f>BN10/BN19</f>
        <v>1</v>
      </c>
      <c r="BP10" s="50">
        <v>7</v>
      </c>
      <c r="BQ10" s="72">
        <f>BP10/BP19</f>
        <v>1</v>
      </c>
      <c r="BR10" s="50">
        <v>6</v>
      </c>
      <c r="BS10" s="72">
        <f>BR10/BR19</f>
        <v>1</v>
      </c>
      <c r="BT10" s="50">
        <v>6</v>
      </c>
      <c r="BU10" s="56">
        <f>BT10/BT19</f>
        <v>1</v>
      </c>
      <c r="BV10" s="33">
        <f t="shared" si="7"/>
        <v>49</v>
      </c>
      <c r="BW10" s="7">
        <f t="shared" ref="BW10" si="32">BV10/BV$19</f>
        <v>0.92452830188679247</v>
      </c>
      <c r="BX10" s="4">
        <f t="shared" si="8"/>
        <v>50</v>
      </c>
      <c r="BY10" s="7">
        <f t="shared" ref="BY10" si="33">BX10/BX$19</f>
        <v>0.8928571428571429</v>
      </c>
      <c r="BZ10" s="4">
        <f t="shared" si="9"/>
        <v>81</v>
      </c>
      <c r="CA10" s="7">
        <f t="shared" ref="CA10" si="34">BZ10/BZ$19</f>
        <v>0.93103448275862066</v>
      </c>
      <c r="CB10" s="4">
        <f t="shared" si="10"/>
        <v>90</v>
      </c>
      <c r="CC10" s="7">
        <f t="shared" ref="CC10" si="35">CB10/CB$19</f>
        <v>0.91836734693877553</v>
      </c>
      <c r="CD10" s="4">
        <f t="shared" si="11"/>
        <v>95</v>
      </c>
      <c r="CE10" s="7">
        <f t="shared" ref="CE10" si="36">CD10/CD$19</f>
        <v>0.89622641509433965</v>
      </c>
      <c r="CF10" s="4">
        <f t="shared" si="12"/>
        <v>100</v>
      </c>
      <c r="CG10" s="7">
        <f t="shared" si="13"/>
        <v>0.93457943925233644</v>
      </c>
      <c r="CH10" s="68">
        <v>103</v>
      </c>
      <c r="CI10" s="7">
        <f t="shared" si="14"/>
        <v>0.95370370370370372</v>
      </c>
      <c r="CJ10" s="68">
        <v>95</v>
      </c>
      <c r="CK10" s="7">
        <f t="shared" si="15"/>
        <v>0.92233009708737868</v>
      </c>
      <c r="CL10" s="68">
        <v>85</v>
      </c>
      <c r="CM10" s="46">
        <f>CL10/CL19</f>
        <v>0.89473684210526316</v>
      </c>
      <c r="CN10" s="50">
        <v>90</v>
      </c>
      <c r="CO10" s="72">
        <f>CN10/CN19</f>
        <v>0.83333333333333337</v>
      </c>
      <c r="CP10" s="50">
        <v>104</v>
      </c>
      <c r="CQ10" s="72">
        <f>CP10/CP19</f>
        <v>0.88135593220338981</v>
      </c>
      <c r="CR10" s="50">
        <v>122</v>
      </c>
      <c r="CS10" s="56">
        <f>CR10/CR19</f>
        <v>0.87769784172661869</v>
      </c>
    </row>
    <row r="11" spans="1:97" ht="47.25" customHeight="1" thickTop="1" x14ac:dyDescent="0.25">
      <c r="A11" s="30" t="s">
        <v>0</v>
      </c>
      <c r="B11" s="37"/>
      <c r="C11" s="8"/>
      <c r="D11" s="11"/>
      <c r="E11" s="8">
        <f t="shared" si="16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>
        <v>1</v>
      </c>
      <c r="M11" s="8">
        <f t="shared" si="0"/>
        <v>0.16666666666666666</v>
      </c>
      <c r="N11" s="67">
        <v>1</v>
      </c>
      <c r="O11" s="8">
        <f t="shared" si="1"/>
        <v>0.16666666666666666</v>
      </c>
      <c r="P11" s="67">
        <v>1</v>
      </c>
      <c r="Q11" s="8">
        <f t="shared" si="2"/>
        <v>0.1111111111111111</v>
      </c>
      <c r="R11" s="67">
        <v>3</v>
      </c>
      <c r="S11" s="45">
        <f>R11/R19</f>
        <v>0.25</v>
      </c>
      <c r="T11" s="51">
        <v>2</v>
      </c>
      <c r="U11" s="74">
        <f>T11/T19</f>
        <v>0.16666666666666666</v>
      </c>
      <c r="V11" s="51">
        <v>2</v>
      </c>
      <c r="W11" s="74">
        <f>V11/V19</f>
        <v>0.15384615384615385</v>
      </c>
      <c r="X11" s="51">
        <v>1</v>
      </c>
      <c r="Y11" s="57">
        <f>X11/X19</f>
        <v>7.1428571428571425E-2</v>
      </c>
      <c r="Z11" s="34">
        <v>1</v>
      </c>
      <c r="AA11" s="8">
        <f t="shared" ref="AA11" si="40">Z11/Z$19</f>
        <v>3.5714285714285712E-2</v>
      </c>
      <c r="AB11" s="5">
        <v>2</v>
      </c>
      <c r="AC11" s="8">
        <f t="shared" ref="AC11" si="41">AB11/AB$19</f>
        <v>6.4516129032258063E-2</v>
      </c>
      <c r="AD11" s="5">
        <v>4</v>
      </c>
      <c r="AE11" s="8">
        <f t="shared" ref="AE11" si="42">AD11/AD$19</f>
        <v>9.5238095238095233E-2</v>
      </c>
      <c r="AF11" s="5">
        <v>3</v>
      </c>
      <c r="AG11" s="8">
        <f t="shared" ref="AG11" si="43">AF11/AF$19</f>
        <v>5.5555555555555552E-2</v>
      </c>
      <c r="AH11" s="5">
        <v>5</v>
      </c>
      <c r="AI11" s="8">
        <f t="shared" ref="AI11" si="44">AH11/AH$19</f>
        <v>7.3529411764705885E-2</v>
      </c>
      <c r="AJ11" s="5">
        <v>3</v>
      </c>
      <c r="AK11" s="8">
        <f t="shared" si="3"/>
        <v>0.04</v>
      </c>
      <c r="AL11" s="67">
        <v>3</v>
      </c>
      <c r="AM11" s="8">
        <f t="shared" si="4"/>
        <v>3.7974683544303799E-2</v>
      </c>
      <c r="AN11" s="67">
        <v>2</v>
      </c>
      <c r="AO11" s="8">
        <f t="shared" si="5"/>
        <v>2.7027027027027029E-2</v>
      </c>
      <c r="AP11" s="67"/>
      <c r="AQ11" s="45"/>
      <c r="AR11" s="51">
        <v>2</v>
      </c>
      <c r="AS11" s="74">
        <f>AR11/AR19</f>
        <v>2.247191011235955E-2</v>
      </c>
      <c r="AT11" s="51"/>
      <c r="AU11" s="74"/>
      <c r="AV11" s="51">
        <v>1</v>
      </c>
      <c r="AW11" s="57">
        <f>AV11/AV19</f>
        <v>8.4033613445378148E-3</v>
      </c>
      <c r="AX11" s="34">
        <v>1</v>
      </c>
      <c r="AY11" s="8">
        <f t="shared" ref="AY11" si="45">AX11/AX$19</f>
        <v>4.7619047619047616E-2</v>
      </c>
      <c r="AZ11" s="5"/>
      <c r="BA11" s="8">
        <f t="shared" ref="BA11" si="46">AZ11/AZ$19</f>
        <v>0</v>
      </c>
      <c r="BB11" s="5">
        <v>1</v>
      </c>
      <c r="BC11" s="8">
        <f t="shared" ref="BC11" si="47">BB11/BB$19</f>
        <v>2.4390243902439025E-2</v>
      </c>
      <c r="BD11" s="5"/>
      <c r="BE11" s="8">
        <f t="shared" ref="BE11" si="48">BD11/BD$19</f>
        <v>0</v>
      </c>
      <c r="BF11" s="5"/>
      <c r="BG11" s="8">
        <f t="shared" ref="BG11" si="49">BF11/BF$19</f>
        <v>0</v>
      </c>
      <c r="BH11" s="5"/>
      <c r="BI11" s="8">
        <f t="shared" si="6"/>
        <v>0</v>
      </c>
      <c r="BJ11" s="67"/>
      <c r="BK11" s="8"/>
      <c r="BL11" s="67">
        <v>1</v>
      </c>
      <c r="BM11" s="8">
        <f t="shared" si="31"/>
        <v>0.05</v>
      </c>
      <c r="BN11" s="67"/>
      <c r="BO11" s="45"/>
      <c r="BP11" s="51"/>
      <c r="BQ11" s="74"/>
      <c r="BR11" s="51"/>
      <c r="BS11" s="74"/>
      <c r="BT11" s="51"/>
      <c r="BU11" s="57"/>
      <c r="BV11" s="34">
        <f t="shared" si="7"/>
        <v>2</v>
      </c>
      <c r="BW11" s="8">
        <f t="shared" ref="BW11" si="50">BV11/BV$19</f>
        <v>3.7735849056603772E-2</v>
      </c>
      <c r="BX11" s="5">
        <f t="shared" si="8"/>
        <v>2</v>
      </c>
      <c r="BY11" s="8">
        <f t="shared" ref="BY11" si="51">BX11/BX$19</f>
        <v>3.5714285714285712E-2</v>
      </c>
      <c r="BZ11" s="5">
        <f t="shared" si="9"/>
        <v>5</v>
      </c>
      <c r="CA11" s="8">
        <f t="shared" ref="CA11" si="52">BZ11/BZ$19</f>
        <v>5.7471264367816091E-2</v>
      </c>
      <c r="CB11" s="5">
        <f t="shared" si="10"/>
        <v>3</v>
      </c>
      <c r="CC11" s="8">
        <f t="shared" ref="CC11" si="53">CB11/CB$19</f>
        <v>3.0612244897959183E-2</v>
      </c>
      <c r="CD11" s="5">
        <f t="shared" si="11"/>
        <v>5</v>
      </c>
      <c r="CE11" s="8">
        <f t="shared" ref="CE11" si="54">CD11/CD$19</f>
        <v>4.716981132075472E-2</v>
      </c>
      <c r="CF11" s="5">
        <f t="shared" si="12"/>
        <v>4</v>
      </c>
      <c r="CG11" s="8">
        <f t="shared" si="13"/>
        <v>3.7383177570093455E-2</v>
      </c>
      <c r="CH11" s="67">
        <v>4</v>
      </c>
      <c r="CI11" s="8">
        <f t="shared" si="14"/>
        <v>3.7037037037037035E-2</v>
      </c>
      <c r="CJ11" s="67">
        <v>4</v>
      </c>
      <c r="CK11" s="8">
        <f t="shared" si="15"/>
        <v>3.8834951456310676E-2</v>
      </c>
      <c r="CL11" s="67">
        <v>3</v>
      </c>
      <c r="CM11" s="45">
        <f>CL11/CL19</f>
        <v>3.1578947368421054E-2</v>
      </c>
      <c r="CN11" s="51">
        <v>4</v>
      </c>
      <c r="CO11" s="74">
        <f>CN11/CN19</f>
        <v>3.7037037037037035E-2</v>
      </c>
      <c r="CP11" s="51">
        <v>2</v>
      </c>
      <c r="CQ11" s="74">
        <f>CP11/CP19</f>
        <v>1.6949152542372881E-2</v>
      </c>
      <c r="CR11" s="51">
        <v>2</v>
      </c>
      <c r="CS11" s="57">
        <f>CR11/CR19</f>
        <v>1.4388489208633094E-2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6"/>
        <v>0</v>
      </c>
      <c r="F12" s="9"/>
      <c r="G12" s="6">
        <f t="shared" ref="G12" si="55">F12/F$19</f>
        <v>0</v>
      </c>
      <c r="H12" s="9"/>
      <c r="I12" s="6">
        <f t="shared" ref="I12" si="56">H12/H$19</f>
        <v>0</v>
      </c>
      <c r="J12" s="9"/>
      <c r="K12" s="6">
        <f t="shared" ref="K12" si="57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52"/>
      <c r="W12" s="47"/>
      <c r="X12" s="52"/>
      <c r="Y12" s="19"/>
      <c r="Z12" s="32"/>
      <c r="AA12" s="6"/>
      <c r="AB12" s="3">
        <v>1</v>
      </c>
      <c r="AC12" s="6">
        <f t="shared" ref="AC12" si="58">AB12/AB$19</f>
        <v>3.2258064516129031E-2</v>
      </c>
      <c r="AD12" s="3">
        <v>1</v>
      </c>
      <c r="AE12" s="6">
        <f t="shared" ref="AE12" si="59">AD12/AD$19</f>
        <v>2.3809523809523808E-2</v>
      </c>
      <c r="AF12" s="3">
        <v>2</v>
      </c>
      <c r="AG12" s="6">
        <f t="shared" ref="AG12" si="60">AF12/AF$19</f>
        <v>3.7037037037037035E-2</v>
      </c>
      <c r="AH12" s="3">
        <v>3</v>
      </c>
      <c r="AI12" s="6">
        <f t="shared" ref="AI12" si="61">AH12/AH$19</f>
        <v>4.4117647058823532E-2</v>
      </c>
      <c r="AJ12" s="3">
        <v>2</v>
      </c>
      <c r="AK12" s="6">
        <f t="shared" si="3"/>
        <v>2.6666666666666668E-2</v>
      </c>
      <c r="AL12" s="69">
        <v>2</v>
      </c>
      <c r="AM12" s="6">
        <f t="shared" si="4"/>
        <v>2.5316455696202531E-2</v>
      </c>
      <c r="AN12" s="69">
        <v>2</v>
      </c>
      <c r="AO12" s="6">
        <f t="shared" si="5"/>
        <v>2.7027027027027029E-2</v>
      </c>
      <c r="AP12" s="69">
        <v>3</v>
      </c>
      <c r="AQ12" s="47">
        <f>AP12/AP19</f>
        <v>4.0540540540540543E-2</v>
      </c>
      <c r="AR12" s="52">
        <v>2</v>
      </c>
      <c r="AS12" s="47">
        <f>AR12/AR19</f>
        <v>2.247191011235955E-2</v>
      </c>
      <c r="AT12" s="52">
        <v>3</v>
      </c>
      <c r="AU12" s="47">
        <f>AT12/AT19</f>
        <v>3.0303030303030304E-2</v>
      </c>
      <c r="AV12" s="52">
        <v>5</v>
      </c>
      <c r="AW12" s="19">
        <f>AV12/AV19</f>
        <v>4.2016806722689079E-2</v>
      </c>
      <c r="AX12" s="32"/>
      <c r="AY12" s="6"/>
      <c r="AZ12" s="3"/>
      <c r="BA12" s="6">
        <f t="shared" ref="BA12" si="62">AZ12/AZ$19</f>
        <v>0</v>
      </c>
      <c r="BB12" s="3">
        <v>1</v>
      </c>
      <c r="BC12" s="6">
        <f t="shared" ref="BC12" si="63">BB12/BB$19</f>
        <v>2.4390243902439025E-2</v>
      </c>
      <c r="BD12" s="3"/>
      <c r="BE12" s="6">
        <f t="shared" ref="BE12" si="64">BD12/BD$19</f>
        <v>0</v>
      </c>
      <c r="BF12" s="3"/>
      <c r="BG12" s="6">
        <f t="shared" ref="BG12" si="65">BF12/BF$19</f>
        <v>0</v>
      </c>
      <c r="BH12" s="3"/>
      <c r="BI12" s="6">
        <f t="shared" si="6"/>
        <v>0</v>
      </c>
      <c r="BJ12" s="69"/>
      <c r="BK12" s="6"/>
      <c r="BL12" s="69"/>
      <c r="BM12" s="6"/>
      <c r="BN12" s="69"/>
      <c r="BO12" s="47"/>
      <c r="BP12" s="52"/>
      <c r="BQ12" s="47"/>
      <c r="BR12" s="52"/>
      <c r="BS12" s="47"/>
      <c r="BT12" s="52"/>
      <c r="BU12" s="19"/>
      <c r="BV12" s="32"/>
      <c r="BW12" s="6"/>
      <c r="BX12" s="3">
        <f t="shared" si="8"/>
        <v>1</v>
      </c>
      <c r="BY12" s="6">
        <f t="shared" ref="BY12" si="66">BX12/BX$19</f>
        <v>1.7857142857142856E-2</v>
      </c>
      <c r="BZ12" s="3">
        <f t="shared" si="9"/>
        <v>2</v>
      </c>
      <c r="CA12" s="6">
        <f t="shared" ref="CA12" si="67">BZ12/BZ$19</f>
        <v>2.2988505747126436E-2</v>
      </c>
      <c r="CB12" s="3">
        <f t="shared" si="10"/>
        <v>2</v>
      </c>
      <c r="CC12" s="6">
        <f t="shared" ref="CC12" si="68">CB12/CB$19</f>
        <v>2.0408163265306121E-2</v>
      </c>
      <c r="CD12" s="3">
        <f t="shared" si="11"/>
        <v>3</v>
      </c>
      <c r="CE12" s="6">
        <f t="shared" ref="CE12" si="69">CD12/CD$19</f>
        <v>2.8301886792452831E-2</v>
      </c>
      <c r="CF12" s="3">
        <f t="shared" si="12"/>
        <v>2</v>
      </c>
      <c r="CG12" s="6">
        <f t="shared" si="13"/>
        <v>1.8691588785046728E-2</v>
      </c>
      <c r="CH12" s="69">
        <v>2</v>
      </c>
      <c r="CI12" s="6">
        <f t="shared" si="14"/>
        <v>1.8518518518518517E-2</v>
      </c>
      <c r="CJ12" s="69">
        <v>2</v>
      </c>
      <c r="CK12" s="6">
        <f t="shared" si="15"/>
        <v>1.9417475728155338E-2</v>
      </c>
      <c r="CL12" s="69">
        <v>3</v>
      </c>
      <c r="CM12" s="47">
        <f>CL12/CL19</f>
        <v>3.1578947368421054E-2</v>
      </c>
      <c r="CN12" s="52">
        <v>2</v>
      </c>
      <c r="CO12" s="47">
        <f>CN12/CN19</f>
        <v>1.8518518518518517E-2</v>
      </c>
      <c r="CP12" s="52">
        <v>3</v>
      </c>
      <c r="CQ12" s="47">
        <f>CP12/CP19</f>
        <v>2.5423728813559324E-2</v>
      </c>
      <c r="CR12" s="52">
        <v>5</v>
      </c>
      <c r="CS12" s="19">
        <f>CR12/CR19</f>
        <v>3.5971223021582732E-2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6"/>
        <v>0</v>
      </c>
      <c r="F13" s="9"/>
      <c r="G13" s="6">
        <f t="shared" ref="G13" si="70">F13/F$19</f>
        <v>0</v>
      </c>
      <c r="H13" s="9"/>
      <c r="I13" s="6">
        <f t="shared" ref="I13" si="71">H13/H$19</f>
        <v>0</v>
      </c>
      <c r="J13" s="9"/>
      <c r="K13" s="6">
        <f t="shared" ref="K13" si="72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3">AB13/AB$19</f>
        <v>0</v>
      </c>
      <c r="AD13" s="3"/>
      <c r="AE13" s="6">
        <f t="shared" ref="AE13" si="74">AD13/AD$19</f>
        <v>0</v>
      </c>
      <c r="AF13" s="3"/>
      <c r="AG13" s="6">
        <f t="shared" ref="AG13" si="75">AF13/AF$19</f>
        <v>0</v>
      </c>
      <c r="AH13" s="3"/>
      <c r="AI13" s="6">
        <f t="shared" ref="AI13" si="76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7">AZ13/AZ$19</f>
        <v>0</v>
      </c>
      <c r="BB13" s="3"/>
      <c r="BC13" s="6">
        <f t="shared" ref="BC13" si="78">BB13/BB$19</f>
        <v>0</v>
      </c>
      <c r="BD13" s="3"/>
      <c r="BE13" s="6">
        <f t="shared" ref="BE13" si="79">BD13/BD$19</f>
        <v>0</v>
      </c>
      <c r="BF13" s="3"/>
      <c r="BG13" s="6">
        <f t="shared" ref="BG13" si="80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8"/>
        <v>0</v>
      </c>
      <c r="BY13" s="6">
        <f t="shared" ref="BY13" si="81">BX13/BX$19</f>
        <v>0</v>
      </c>
      <c r="BZ13" s="3">
        <f t="shared" si="9"/>
        <v>0</v>
      </c>
      <c r="CA13" s="6">
        <f t="shared" ref="CA13" si="82">BZ13/BZ$19</f>
        <v>0</v>
      </c>
      <c r="CB13" s="3">
        <f t="shared" si="10"/>
        <v>0</v>
      </c>
      <c r="CC13" s="6">
        <f t="shared" ref="CC13" si="83">CB13/CB$19</f>
        <v>0</v>
      </c>
      <c r="CD13" s="3">
        <f t="shared" si="11"/>
        <v>0</v>
      </c>
      <c r="CE13" s="6">
        <f t="shared" ref="CE13" si="84">CD13/CD$19</f>
        <v>0</v>
      </c>
      <c r="CF13" s="3">
        <f t="shared" si="12"/>
        <v>0</v>
      </c>
      <c r="CG13" s="6">
        <f t="shared" si="13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>
        <v>1</v>
      </c>
      <c r="C14" s="6">
        <f t="shared" si="16"/>
        <v>0.25</v>
      </c>
      <c r="D14" s="9"/>
      <c r="E14" s="6">
        <f t="shared" si="16"/>
        <v>0</v>
      </c>
      <c r="F14" s="9"/>
      <c r="G14" s="6">
        <f t="shared" ref="G14" si="85">F14/F$19</f>
        <v>0</v>
      </c>
      <c r="H14" s="9"/>
      <c r="I14" s="6">
        <f t="shared" ref="I14" si="86">H14/H$19</f>
        <v>0</v>
      </c>
      <c r="J14" s="9"/>
      <c r="K14" s="6">
        <f t="shared" ref="K14" si="87">J14/J$19</f>
        <v>0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>
        <v>2</v>
      </c>
      <c r="AA14" s="6">
        <f t="shared" ref="AA14" si="88">Z14/Z$19</f>
        <v>7.1428571428571425E-2</v>
      </c>
      <c r="AB14" s="3">
        <v>2</v>
      </c>
      <c r="AC14" s="6">
        <f t="shared" ref="AC14" si="89">AB14/AB$19</f>
        <v>6.4516129032258063E-2</v>
      </c>
      <c r="AD14" s="3">
        <v>2</v>
      </c>
      <c r="AE14" s="6">
        <f t="shared" ref="AE14" si="90">AD14/AD$19</f>
        <v>4.7619047619047616E-2</v>
      </c>
      <c r="AF14" s="3">
        <v>3</v>
      </c>
      <c r="AG14" s="6">
        <f t="shared" ref="AG14" si="91">AF14/AF$19</f>
        <v>5.5555555555555552E-2</v>
      </c>
      <c r="AH14" s="3">
        <v>2</v>
      </c>
      <c r="AI14" s="6">
        <f t="shared" ref="AI14" si="92">AH14/AH$19</f>
        <v>2.9411764705882353E-2</v>
      </c>
      <c r="AJ14" s="3">
        <v>2</v>
      </c>
      <c r="AK14" s="6">
        <f t="shared" si="3"/>
        <v>2.6666666666666668E-2</v>
      </c>
      <c r="AL14" s="69">
        <v>4</v>
      </c>
      <c r="AM14" s="6">
        <f t="shared" si="4"/>
        <v>5.0632911392405063E-2</v>
      </c>
      <c r="AN14" s="69">
        <v>3</v>
      </c>
      <c r="AO14" s="6">
        <f t="shared" si="5"/>
        <v>4.0540540540540543E-2</v>
      </c>
      <c r="AP14" s="69">
        <v>1</v>
      </c>
      <c r="AQ14" s="47">
        <f>AP14/AP19</f>
        <v>1.3513513513513514E-2</v>
      </c>
      <c r="AR14" s="52">
        <v>2</v>
      </c>
      <c r="AS14" s="47">
        <f>AR14/AR19</f>
        <v>2.247191011235955E-2</v>
      </c>
      <c r="AT14" s="52">
        <v>1</v>
      </c>
      <c r="AU14" s="47">
        <f>AT14/AT19</f>
        <v>1.0101010101010102E-2</v>
      </c>
      <c r="AV14" s="52">
        <v>3</v>
      </c>
      <c r="AW14" s="19">
        <f>AV14/AV19</f>
        <v>2.5210084033613446E-2</v>
      </c>
      <c r="AX14" s="32"/>
      <c r="AY14" s="6"/>
      <c r="AZ14" s="3"/>
      <c r="BA14" s="6">
        <f t="shared" ref="BA14" si="93">AZ14/AZ$19</f>
        <v>0</v>
      </c>
      <c r="BB14" s="3">
        <v>3</v>
      </c>
      <c r="BC14" s="6">
        <f t="shared" ref="BC14" si="94">BB14/BB$19</f>
        <v>7.3170731707317069E-2</v>
      </c>
      <c r="BD14" s="3">
        <v>8</v>
      </c>
      <c r="BE14" s="6">
        <f t="shared" ref="BE14" si="95">BD14/BD$19</f>
        <v>0.2</v>
      </c>
      <c r="BF14" s="3">
        <v>8</v>
      </c>
      <c r="BG14" s="6">
        <f t="shared" ref="BG14" si="96">BF14/BF$19</f>
        <v>0.23529411764705882</v>
      </c>
      <c r="BH14" s="3">
        <v>5</v>
      </c>
      <c r="BI14" s="6">
        <f t="shared" si="6"/>
        <v>0.19230769230769232</v>
      </c>
      <c r="BJ14" s="69">
        <v>4</v>
      </c>
      <c r="BK14" s="6">
        <f t="shared" si="30"/>
        <v>0.17391304347826086</v>
      </c>
      <c r="BL14" s="69">
        <v>2</v>
      </c>
      <c r="BM14" s="6">
        <f t="shared" si="31"/>
        <v>0.1</v>
      </c>
      <c r="BN14" s="69">
        <v>1</v>
      </c>
      <c r="BO14" s="47">
        <f>BN14/BN19</f>
        <v>0.1111111111111111</v>
      </c>
      <c r="BP14" s="52">
        <v>1</v>
      </c>
      <c r="BQ14" s="47">
        <f>BP14/BP19</f>
        <v>0.14285714285714285</v>
      </c>
      <c r="BR14" s="52">
        <v>1</v>
      </c>
      <c r="BS14" s="47">
        <f>BR14/BR19</f>
        <v>0.16666666666666666</v>
      </c>
      <c r="BT14" s="52">
        <v>1</v>
      </c>
      <c r="BU14" s="19">
        <f>BT14/BT19</f>
        <v>0.16666666666666666</v>
      </c>
      <c r="BV14" s="32">
        <f t="shared" si="7"/>
        <v>3</v>
      </c>
      <c r="BW14" s="6">
        <f t="shared" ref="BW14" si="97">BV14/BV$19</f>
        <v>5.6603773584905662E-2</v>
      </c>
      <c r="BX14" s="3">
        <f t="shared" si="8"/>
        <v>2</v>
      </c>
      <c r="BY14" s="6">
        <f t="shared" ref="BY14" si="98">BX14/BX$19</f>
        <v>3.5714285714285712E-2</v>
      </c>
      <c r="BZ14" s="3">
        <f t="shared" si="9"/>
        <v>5</v>
      </c>
      <c r="CA14" s="6">
        <f t="shared" ref="CA14" si="99">BZ14/BZ$19</f>
        <v>5.7471264367816091E-2</v>
      </c>
      <c r="CB14" s="3">
        <f t="shared" si="10"/>
        <v>11</v>
      </c>
      <c r="CC14" s="6">
        <f t="shared" ref="CC14" si="100">CB14/CB$19</f>
        <v>0.11224489795918367</v>
      </c>
      <c r="CD14" s="3">
        <f t="shared" si="11"/>
        <v>10</v>
      </c>
      <c r="CE14" s="6">
        <f t="shared" ref="CE14" si="101">CD14/CD$19</f>
        <v>9.4339622641509441E-2</v>
      </c>
      <c r="CF14" s="3">
        <f t="shared" si="12"/>
        <v>7</v>
      </c>
      <c r="CG14" s="6">
        <f t="shared" si="13"/>
        <v>6.5420560747663545E-2</v>
      </c>
      <c r="CH14" s="69">
        <v>8</v>
      </c>
      <c r="CI14" s="6">
        <f t="shared" si="14"/>
        <v>7.407407407407407E-2</v>
      </c>
      <c r="CJ14" s="69">
        <v>5</v>
      </c>
      <c r="CK14" s="6">
        <f t="shared" si="15"/>
        <v>4.8543689320388349E-2</v>
      </c>
      <c r="CL14" s="69">
        <v>2</v>
      </c>
      <c r="CM14" s="47">
        <f>CL14/CL19</f>
        <v>2.1052631578947368E-2</v>
      </c>
      <c r="CN14" s="52">
        <v>3</v>
      </c>
      <c r="CO14" s="47">
        <f>CN14/CN19</f>
        <v>2.7777777777777776E-2</v>
      </c>
      <c r="CP14" s="52">
        <v>2</v>
      </c>
      <c r="CQ14" s="47">
        <f>CP14/CP19</f>
        <v>1.6949152542372881E-2</v>
      </c>
      <c r="CR14" s="52">
        <v>4</v>
      </c>
      <c r="CS14" s="19">
        <f>CR14/CR19</f>
        <v>2.8776978417266189E-2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6"/>
        <v>0</v>
      </c>
      <c r="F15" s="9"/>
      <c r="G15" s="6">
        <f t="shared" ref="G15" si="102">F15/F$19</f>
        <v>0</v>
      </c>
      <c r="H15" s="9"/>
      <c r="I15" s="6">
        <f t="shared" ref="I15" si="103">H15/H$19</f>
        <v>0</v>
      </c>
      <c r="J15" s="9"/>
      <c r="K15" s="6">
        <f t="shared" ref="K15" si="104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>
        <v>1</v>
      </c>
      <c r="U15" s="47">
        <f>T15/T19</f>
        <v>8.3333333333333329E-2</v>
      </c>
      <c r="V15" s="52">
        <v>1</v>
      </c>
      <c r="W15" s="47">
        <f>V15/V19</f>
        <v>7.6923076923076927E-2</v>
      </c>
      <c r="X15" s="52">
        <v>1</v>
      </c>
      <c r="Y15" s="19">
        <f>X15/X19</f>
        <v>7.1428571428571425E-2</v>
      </c>
      <c r="Z15" s="32"/>
      <c r="AA15" s="6"/>
      <c r="AB15" s="3"/>
      <c r="AC15" s="6">
        <f t="shared" ref="AC15" si="105">AB15/AB$19</f>
        <v>0</v>
      </c>
      <c r="AD15" s="3">
        <v>1</v>
      </c>
      <c r="AE15" s="6">
        <f t="shared" ref="AE15" si="106">AD15/AD$19</f>
        <v>2.3809523809523808E-2</v>
      </c>
      <c r="AF15" s="3">
        <v>1</v>
      </c>
      <c r="AG15" s="6">
        <f t="shared" ref="AG15" si="107">AF15/AF$19</f>
        <v>1.8518518518518517E-2</v>
      </c>
      <c r="AH15" s="3">
        <v>2</v>
      </c>
      <c r="AI15" s="6">
        <f t="shared" ref="AI15" si="108">AH15/AH$19</f>
        <v>2.9411764705882353E-2</v>
      </c>
      <c r="AJ15" s="3">
        <v>2</v>
      </c>
      <c r="AK15" s="6">
        <f t="shared" si="3"/>
        <v>2.6666666666666668E-2</v>
      </c>
      <c r="AL15" s="69">
        <v>1</v>
      </c>
      <c r="AM15" s="6">
        <f t="shared" si="4"/>
        <v>1.2658227848101266E-2</v>
      </c>
      <c r="AN15" s="69"/>
      <c r="AO15" s="6"/>
      <c r="AP15" s="69">
        <v>1</v>
      </c>
      <c r="AQ15" s="47">
        <f>AP15/AP19</f>
        <v>1.3513513513513514E-2</v>
      </c>
      <c r="AR15" s="52">
        <v>3</v>
      </c>
      <c r="AS15" s="47">
        <f>AR15/AR19</f>
        <v>3.3707865168539325E-2</v>
      </c>
      <c r="AT15" s="52">
        <v>2</v>
      </c>
      <c r="AU15" s="47">
        <f>AT15/AT19</f>
        <v>2.0202020202020204E-2</v>
      </c>
      <c r="AV15" s="52">
        <v>4</v>
      </c>
      <c r="AW15" s="19">
        <f>AV15/AV19</f>
        <v>3.3613445378151259E-2</v>
      </c>
      <c r="AX15" s="32"/>
      <c r="AY15" s="6"/>
      <c r="AZ15" s="3"/>
      <c r="BA15" s="6">
        <f t="shared" ref="BA15" si="109">AZ15/AZ$19</f>
        <v>0</v>
      </c>
      <c r="BB15" s="3">
        <v>2</v>
      </c>
      <c r="BC15" s="6">
        <f t="shared" ref="BC15" si="110">BB15/BB$19</f>
        <v>4.878048780487805E-2</v>
      </c>
      <c r="BD15" s="3">
        <v>1</v>
      </c>
      <c r="BE15" s="6">
        <f t="shared" ref="BE15" si="111">BD15/BD$19</f>
        <v>2.5000000000000001E-2</v>
      </c>
      <c r="BF15" s="3">
        <v>1</v>
      </c>
      <c r="BG15" s="6">
        <f t="shared" ref="BG15" si="112">BF15/BF$19</f>
        <v>2.9411764705882353E-2</v>
      </c>
      <c r="BH15" s="3">
        <v>1</v>
      </c>
      <c r="BI15" s="6">
        <f t="shared" si="6"/>
        <v>3.8461538461538464E-2</v>
      </c>
      <c r="BJ15" s="69"/>
      <c r="BK15" s="6"/>
      <c r="BL15" s="69"/>
      <c r="BM15" s="6"/>
      <c r="BN15" s="69"/>
      <c r="BO15" s="47"/>
      <c r="BP15" s="52"/>
      <c r="BQ15" s="47"/>
      <c r="BR15" s="52"/>
      <c r="BS15" s="47"/>
      <c r="BT15" s="52"/>
      <c r="BU15" s="19"/>
      <c r="BV15" s="32"/>
      <c r="BW15" s="6"/>
      <c r="BX15" s="3">
        <f t="shared" si="8"/>
        <v>0</v>
      </c>
      <c r="BY15" s="6">
        <f t="shared" ref="BY15" si="113">BX15/BX$19</f>
        <v>0</v>
      </c>
      <c r="BZ15" s="3">
        <f t="shared" si="9"/>
        <v>3</v>
      </c>
      <c r="CA15" s="6">
        <f t="shared" ref="CA15" si="114">BZ15/BZ$19</f>
        <v>3.4482758620689655E-2</v>
      </c>
      <c r="CB15" s="3">
        <f t="shared" si="10"/>
        <v>2</v>
      </c>
      <c r="CC15" s="6">
        <f t="shared" ref="CC15" si="115">CB15/CB$19</f>
        <v>2.0408163265306121E-2</v>
      </c>
      <c r="CD15" s="3">
        <f t="shared" si="11"/>
        <v>3</v>
      </c>
      <c r="CE15" s="6">
        <f t="shared" ref="CE15" si="116">CD15/CD$19</f>
        <v>2.8301886792452831E-2</v>
      </c>
      <c r="CF15" s="3">
        <f t="shared" si="12"/>
        <v>3</v>
      </c>
      <c r="CG15" s="6">
        <f t="shared" si="13"/>
        <v>2.8037383177570093E-2</v>
      </c>
      <c r="CH15" s="69">
        <v>1</v>
      </c>
      <c r="CI15" s="6">
        <f t="shared" si="14"/>
        <v>9.2592592592592587E-3</v>
      </c>
      <c r="CJ15" s="69"/>
      <c r="CK15" s="6"/>
      <c r="CL15" s="69">
        <v>1</v>
      </c>
      <c r="CM15" s="47">
        <f>CL15/CL19</f>
        <v>1.0526315789473684E-2</v>
      </c>
      <c r="CN15" s="52">
        <v>4</v>
      </c>
      <c r="CO15" s="47">
        <f>CN15/CN19</f>
        <v>3.7037037037037035E-2</v>
      </c>
      <c r="CP15" s="52">
        <v>3</v>
      </c>
      <c r="CQ15" s="47">
        <f>CP15/CP19</f>
        <v>2.5423728813559324E-2</v>
      </c>
      <c r="CR15" s="52">
        <v>5</v>
      </c>
      <c r="CS15" s="19">
        <f>CR15/CR19</f>
        <v>3.5971223021582732E-2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6"/>
        <v>0</v>
      </c>
      <c r="F16" s="9"/>
      <c r="G16" s="6">
        <f t="shared" ref="G16" si="117">F16/F$19</f>
        <v>0</v>
      </c>
      <c r="H16" s="9"/>
      <c r="I16" s="6">
        <f t="shared" ref="I16" si="118">H16/H$19</f>
        <v>0</v>
      </c>
      <c r="J16" s="9"/>
      <c r="K16" s="6">
        <f t="shared" ref="K16" si="119">J16/J$19</f>
        <v>0</v>
      </c>
      <c r="L16" s="9"/>
      <c r="M16" s="6">
        <f t="shared" si="0"/>
        <v>0</v>
      </c>
      <c r="N16" s="69"/>
      <c r="O16" s="6"/>
      <c r="P16" s="69"/>
      <c r="Q16" s="6"/>
      <c r="R16" s="69">
        <v>1</v>
      </c>
      <c r="S16" s="47">
        <f>R16/R19</f>
        <v>8.3333333333333329E-2</v>
      </c>
      <c r="T16" s="52">
        <v>1</v>
      </c>
      <c r="U16" s="47">
        <f>T16/T19</f>
        <v>8.3333333333333329E-2</v>
      </c>
      <c r="V16" s="52">
        <v>1</v>
      </c>
      <c r="W16" s="47">
        <f>V16/V19</f>
        <v>7.6923076923076927E-2</v>
      </c>
      <c r="X16" s="52">
        <v>1</v>
      </c>
      <c r="Y16" s="19">
        <f>X16/X19</f>
        <v>7.1428571428571425E-2</v>
      </c>
      <c r="Z16" s="32"/>
      <c r="AA16" s="6"/>
      <c r="AB16" s="3"/>
      <c r="AC16" s="6">
        <f t="shared" ref="AC16" si="120">AB16/AB$19</f>
        <v>0</v>
      </c>
      <c r="AD16" s="3"/>
      <c r="AE16" s="6">
        <f t="shared" ref="AE16" si="121">AD16/AD$19</f>
        <v>0</v>
      </c>
      <c r="AF16" s="3"/>
      <c r="AG16" s="6">
        <f t="shared" ref="AG16" si="122">AF16/AF$19</f>
        <v>0</v>
      </c>
      <c r="AH16" s="3"/>
      <c r="AI16" s="6">
        <f t="shared" ref="AI16" si="123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24">AZ16/AZ$19</f>
        <v>0</v>
      </c>
      <c r="BB16" s="3"/>
      <c r="BC16" s="6">
        <f t="shared" ref="BC16" si="125">BB16/BB$19</f>
        <v>0</v>
      </c>
      <c r="BD16" s="3"/>
      <c r="BE16" s="6">
        <f t="shared" ref="BE16" si="126">BD16/BD$19</f>
        <v>0</v>
      </c>
      <c r="BF16" s="3"/>
      <c r="BG16" s="6">
        <f t="shared" ref="BG16" si="127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/>
      <c r="BW16" s="6"/>
      <c r="BX16" s="3">
        <f t="shared" si="8"/>
        <v>0</v>
      </c>
      <c r="BY16" s="6">
        <f t="shared" ref="BY16" si="128">BX16/BX$19</f>
        <v>0</v>
      </c>
      <c r="BZ16" s="3">
        <f t="shared" si="9"/>
        <v>0</v>
      </c>
      <c r="CA16" s="6">
        <f t="shared" ref="CA16" si="129">BZ16/BZ$19</f>
        <v>0</v>
      </c>
      <c r="CB16" s="3">
        <f t="shared" si="10"/>
        <v>0</v>
      </c>
      <c r="CC16" s="6">
        <f t="shared" ref="CC16" si="130">CB16/CB$19</f>
        <v>0</v>
      </c>
      <c r="CD16" s="3">
        <f t="shared" si="11"/>
        <v>0</v>
      </c>
      <c r="CE16" s="6">
        <f t="shared" ref="CE16" si="131">CD16/CD$19</f>
        <v>0</v>
      </c>
      <c r="CF16" s="3">
        <f t="shared" si="12"/>
        <v>0</v>
      </c>
      <c r="CG16" s="6">
        <f t="shared" si="13"/>
        <v>0</v>
      </c>
      <c r="CH16" s="69"/>
      <c r="CI16" s="6"/>
      <c r="CJ16" s="69"/>
      <c r="CK16" s="6"/>
      <c r="CL16" s="69">
        <v>1</v>
      </c>
      <c r="CM16" s="47">
        <f>CL16/CL19</f>
        <v>1.0526315789473684E-2</v>
      </c>
      <c r="CN16" s="52">
        <v>1</v>
      </c>
      <c r="CO16" s="47">
        <f>CN16/CN19</f>
        <v>9.2592592592592587E-3</v>
      </c>
      <c r="CP16" s="52">
        <v>1</v>
      </c>
      <c r="CQ16" s="47">
        <f>CP16/CP19</f>
        <v>8.4745762711864406E-3</v>
      </c>
      <c r="CR16" s="52">
        <v>1</v>
      </c>
      <c r="CS16" s="19">
        <f>CR16/CR19</f>
        <v>7.1942446043165471E-3</v>
      </c>
    </row>
    <row r="17" spans="1:97" ht="47.25" customHeight="1" x14ac:dyDescent="0.25">
      <c r="A17" s="28" t="s">
        <v>6</v>
      </c>
      <c r="B17" s="35">
        <v>3</v>
      </c>
      <c r="C17" s="6">
        <f t="shared" si="16"/>
        <v>0.75</v>
      </c>
      <c r="D17" s="9">
        <v>3</v>
      </c>
      <c r="E17" s="6">
        <f t="shared" si="16"/>
        <v>1</v>
      </c>
      <c r="F17" s="9">
        <v>4</v>
      </c>
      <c r="G17" s="6">
        <f t="shared" ref="G17" si="132">F17/F$19</f>
        <v>1</v>
      </c>
      <c r="H17" s="9">
        <v>4</v>
      </c>
      <c r="I17" s="6">
        <f t="shared" ref="I17" si="133">H17/H$19</f>
        <v>1</v>
      </c>
      <c r="J17" s="9">
        <v>4</v>
      </c>
      <c r="K17" s="6">
        <f t="shared" ref="K17" si="134">J17/J$19</f>
        <v>1</v>
      </c>
      <c r="L17" s="9">
        <v>5</v>
      </c>
      <c r="M17" s="6">
        <f t="shared" si="0"/>
        <v>0.83333333333333337</v>
      </c>
      <c r="N17" s="69">
        <v>5</v>
      </c>
      <c r="O17" s="6">
        <f t="shared" si="1"/>
        <v>0.83333333333333337</v>
      </c>
      <c r="P17" s="69">
        <v>8</v>
      </c>
      <c r="Q17" s="6">
        <f t="shared" si="2"/>
        <v>0.88888888888888884</v>
      </c>
      <c r="R17" s="69">
        <v>8</v>
      </c>
      <c r="S17" s="47">
        <f>R17/R19</f>
        <v>0.66666666666666663</v>
      </c>
      <c r="T17" s="52">
        <v>8</v>
      </c>
      <c r="U17" s="47">
        <f>T17/T19</f>
        <v>0.66666666666666663</v>
      </c>
      <c r="V17" s="52">
        <v>9</v>
      </c>
      <c r="W17" s="47">
        <f>V17/V19</f>
        <v>0.69230769230769229</v>
      </c>
      <c r="X17" s="52">
        <v>11</v>
      </c>
      <c r="Y17" s="19">
        <f>X17/X19</f>
        <v>0.7857142857142857</v>
      </c>
      <c r="Z17" s="32">
        <v>25</v>
      </c>
      <c r="AA17" s="6">
        <f t="shared" ref="AA17" si="135">Z17/Z$19</f>
        <v>0.8928571428571429</v>
      </c>
      <c r="AB17" s="3">
        <v>26</v>
      </c>
      <c r="AC17" s="6">
        <f t="shared" ref="AC17" si="136">AB17/AB$19</f>
        <v>0.83870967741935487</v>
      </c>
      <c r="AD17" s="3">
        <v>34</v>
      </c>
      <c r="AE17" s="6">
        <f t="shared" ref="AE17" si="137">AD17/AD$19</f>
        <v>0.80952380952380953</v>
      </c>
      <c r="AF17" s="3">
        <v>45</v>
      </c>
      <c r="AG17" s="6">
        <f t="shared" ref="AG17" si="138">AF17/AF$19</f>
        <v>0.83333333333333337</v>
      </c>
      <c r="AH17" s="3">
        <v>56</v>
      </c>
      <c r="AI17" s="6">
        <f t="shared" ref="AI17" si="139">AH17/AH$19</f>
        <v>0.82352941176470584</v>
      </c>
      <c r="AJ17" s="3">
        <v>66</v>
      </c>
      <c r="AK17" s="6">
        <f t="shared" si="3"/>
        <v>0.88</v>
      </c>
      <c r="AL17" s="69">
        <v>67</v>
      </c>
      <c r="AM17" s="6">
        <f t="shared" si="4"/>
        <v>0.84810126582278478</v>
      </c>
      <c r="AN17" s="69">
        <v>65</v>
      </c>
      <c r="AO17" s="6">
        <f t="shared" si="5"/>
        <v>0.8783783783783784</v>
      </c>
      <c r="AP17" s="69">
        <v>68</v>
      </c>
      <c r="AQ17" s="47">
        <f>AP17/AP19</f>
        <v>0.91891891891891897</v>
      </c>
      <c r="AR17" s="52">
        <v>79</v>
      </c>
      <c r="AS17" s="47">
        <f>AR17/AR19</f>
        <v>0.88764044943820219</v>
      </c>
      <c r="AT17" s="52">
        <v>92</v>
      </c>
      <c r="AU17" s="47">
        <f>AT17/AT19</f>
        <v>0.92929292929292928</v>
      </c>
      <c r="AV17" s="52">
        <v>106</v>
      </c>
      <c r="AW17" s="19">
        <f>AV17/AV19</f>
        <v>0.89075630252100846</v>
      </c>
      <c r="AX17" s="32">
        <v>20</v>
      </c>
      <c r="AY17" s="6">
        <f t="shared" ref="AY17" si="140">AX17/AX$19</f>
        <v>0.95238095238095233</v>
      </c>
      <c r="AZ17" s="3">
        <v>22</v>
      </c>
      <c r="BA17" s="6">
        <f t="shared" ref="BA17" si="141">AZ17/AZ$19</f>
        <v>1</v>
      </c>
      <c r="BB17" s="3">
        <v>34</v>
      </c>
      <c r="BC17" s="6">
        <f t="shared" ref="BC17" si="142">BB17/BB$19</f>
        <v>0.82926829268292679</v>
      </c>
      <c r="BD17" s="3">
        <v>31</v>
      </c>
      <c r="BE17" s="6">
        <f t="shared" ref="BE17" si="143">BD17/BD$19</f>
        <v>0.77500000000000002</v>
      </c>
      <c r="BF17" s="3">
        <v>25</v>
      </c>
      <c r="BG17" s="6">
        <f t="shared" ref="BG17" si="144">BF17/BF$19</f>
        <v>0.73529411764705888</v>
      </c>
      <c r="BH17" s="3">
        <v>20</v>
      </c>
      <c r="BI17" s="6">
        <f t="shared" si="6"/>
        <v>0.76923076923076927</v>
      </c>
      <c r="BJ17" s="69">
        <v>19</v>
      </c>
      <c r="BK17" s="6">
        <f t="shared" si="30"/>
        <v>0.82608695652173914</v>
      </c>
      <c r="BL17" s="69">
        <v>17</v>
      </c>
      <c r="BM17" s="6">
        <f t="shared" si="31"/>
        <v>0.85</v>
      </c>
      <c r="BN17" s="69">
        <v>8</v>
      </c>
      <c r="BO17" s="47">
        <f>BN17/BN19</f>
        <v>0.88888888888888884</v>
      </c>
      <c r="BP17" s="52">
        <v>6</v>
      </c>
      <c r="BQ17" s="47">
        <f>BP17/BP19</f>
        <v>0.8571428571428571</v>
      </c>
      <c r="BR17" s="52">
        <v>5</v>
      </c>
      <c r="BS17" s="47">
        <f>BR17/BR19</f>
        <v>0.83333333333333337</v>
      </c>
      <c r="BT17" s="52">
        <v>5</v>
      </c>
      <c r="BU17" s="19">
        <f>BT17/BT19</f>
        <v>0.83333333333333337</v>
      </c>
      <c r="BV17" s="32">
        <f t="shared" si="7"/>
        <v>48</v>
      </c>
      <c r="BW17" s="6">
        <f t="shared" ref="BW17" si="145">BV17/BV$19</f>
        <v>0.90566037735849059</v>
      </c>
      <c r="BX17" s="3">
        <f t="shared" si="8"/>
        <v>51</v>
      </c>
      <c r="BY17" s="6">
        <f t="shared" ref="BY17" si="146">BX17/BX$19</f>
        <v>0.9107142857142857</v>
      </c>
      <c r="BZ17" s="3">
        <f t="shared" si="9"/>
        <v>72</v>
      </c>
      <c r="CA17" s="6">
        <f t="shared" ref="CA17" si="147">BZ17/BZ$19</f>
        <v>0.82758620689655171</v>
      </c>
      <c r="CB17" s="3">
        <f t="shared" si="10"/>
        <v>80</v>
      </c>
      <c r="CC17" s="6">
        <f t="shared" ref="CC17" si="148">CB17/CB$19</f>
        <v>0.81632653061224492</v>
      </c>
      <c r="CD17" s="3">
        <f t="shared" si="11"/>
        <v>85</v>
      </c>
      <c r="CE17" s="6">
        <f t="shared" ref="CE17" si="149">CD17/CD$19</f>
        <v>0.80188679245283023</v>
      </c>
      <c r="CF17" s="3">
        <f t="shared" si="12"/>
        <v>91</v>
      </c>
      <c r="CG17" s="6">
        <f t="shared" si="13"/>
        <v>0.85046728971962615</v>
      </c>
      <c r="CH17" s="69">
        <v>91</v>
      </c>
      <c r="CI17" s="6">
        <f t="shared" si="14"/>
        <v>0.84259259259259256</v>
      </c>
      <c r="CJ17" s="69">
        <v>90</v>
      </c>
      <c r="CK17" s="6">
        <f t="shared" si="15"/>
        <v>0.87378640776699024</v>
      </c>
      <c r="CL17" s="69">
        <v>84</v>
      </c>
      <c r="CM17" s="47">
        <f>CL17/CL19</f>
        <v>0.88421052631578945</v>
      </c>
      <c r="CN17" s="52">
        <v>93</v>
      </c>
      <c r="CO17" s="47">
        <f>CN17/CN19</f>
        <v>0.86111111111111116</v>
      </c>
      <c r="CP17" s="52">
        <v>106</v>
      </c>
      <c r="CQ17" s="47">
        <f>CP17/CP19</f>
        <v>0.89830508474576276</v>
      </c>
      <c r="CR17" s="52">
        <v>122</v>
      </c>
      <c r="CS17" s="19">
        <f>CR17/CR19</f>
        <v>0.87769784172661869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6"/>
        <v>0</v>
      </c>
      <c r="F18" s="10"/>
      <c r="G18" s="7">
        <f t="shared" ref="G18" si="150">F18/F$19</f>
        <v>0</v>
      </c>
      <c r="H18" s="10"/>
      <c r="I18" s="7">
        <f t="shared" ref="I18" si="151">H18/H$19</f>
        <v>0</v>
      </c>
      <c r="J18" s="10"/>
      <c r="K18" s="7">
        <f t="shared" ref="K18" si="152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/>
      <c r="AA18" s="7"/>
      <c r="AB18" s="4"/>
      <c r="AC18" s="7">
        <f t="shared" ref="AC18" si="153">AB18/AB$19</f>
        <v>0</v>
      </c>
      <c r="AD18" s="4"/>
      <c r="AE18" s="7">
        <f t="shared" ref="AE18" si="154">AD18/AD$19</f>
        <v>0</v>
      </c>
      <c r="AF18" s="4"/>
      <c r="AG18" s="7">
        <f t="shared" ref="AG18" si="155">AF18/AF$19</f>
        <v>0</v>
      </c>
      <c r="AH18" s="4"/>
      <c r="AI18" s="7">
        <f t="shared" ref="AI18" si="156">AH18/AH$19</f>
        <v>0</v>
      </c>
      <c r="AJ18" s="4"/>
      <c r="AK18" s="7">
        <f t="shared" si="3"/>
        <v>0</v>
      </c>
      <c r="AL18" s="68">
        <v>2</v>
      </c>
      <c r="AM18" s="7">
        <f t="shared" si="4"/>
        <v>2.5316455696202531E-2</v>
      </c>
      <c r="AN18" s="68">
        <v>2</v>
      </c>
      <c r="AO18" s="7">
        <f t="shared" si="5"/>
        <v>2.7027027027027029E-2</v>
      </c>
      <c r="AP18" s="68">
        <v>1</v>
      </c>
      <c r="AQ18" s="46">
        <f>AP18/AP19</f>
        <v>1.3513513513513514E-2</v>
      </c>
      <c r="AR18" s="50">
        <v>1</v>
      </c>
      <c r="AS18" s="72">
        <f>AR18/AR19</f>
        <v>1.1235955056179775E-2</v>
      </c>
      <c r="AT18" s="50">
        <v>1</v>
      </c>
      <c r="AU18" s="72">
        <f>AT18/AT19</f>
        <v>1.0101010101010102E-2</v>
      </c>
      <c r="AV18" s="50"/>
      <c r="AW18" s="56"/>
      <c r="AX18" s="33"/>
      <c r="AY18" s="7"/>
      <c r="AZ18" s="4"/>
      <c r="BA18" s="7">
        <f t="shared" ref="BA18" si="157">AZ18/AZ$19</f>
        <v>0</v>
      </c>
      <c r="BB18" s="4"/>
      <c r="BC18" s="7">
        <f t="shared" ref="BC18" si="158">BB18/BB$19</f>
        <v>0</v>
      </c>
      <c r="BD18" s="4"/>
      <c r="BE18" s="7">
        <f t="shared" ref="BE18" si="159">BD18/BD$19</f>
        <v>0</v>
      </c>
      <c r="BF18" s="4"/>
      <c r="BG18" s="7">
        <f t="shared" ref="BG18" si="160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/>
      <c r="BW18" s="7"/>
      <c r="BX18" s="4">
        <f t="shared" si="8"/>
        <v>0</v>
      </c>
      <c r="BY18" s="7">
        <f t="shared" ref="BY18" si="161">BX18/BX$19</f>
        <v>0</v>
      </c>
      <c r="BZ18" s="4">
        <f t="shared" si="9"/>
        <v>0</v>
      </c>
      <c r="CA18" s="7">
        <f t="shared" ref="CA18" si="162">BZ18/BZ$19</f>
        <v>0</v>
      </c>
      <c r="CB18" s="4">
        <f t="shared" si="10"/>
        <v>0</v>
      </c>
      <c r="CC18" s="7">
        <f t="shared" ref="CC18" si="163">CB18/CB$19</f>
        <v>0</v>
      </c>
      <c r="CD18" s="4">
        <f t="shared" si="11"/>
        <v>0</v>
      </c>
      <c r="CE18" s="7">
        <f t="shared" ref="CE18" si="164">CD18/CD$19</f>
        <v>0</v>
      </c>
      <c r="CF18" s="4">
        <f t="shared" si="12"/>
        <v>0</v>
      </c>
      <c r="CG18" s="7">
        <f t="shared" si="13"/>
        <v>0</v>
      </c>
      <c r="CH18" s="68">
        <v>2</v>
      </c>
      <c r="CI18" s="7">
        <f t="shared" si="14"/>
        <v>1.8518518518518517E-2</v>
      </c>
      <c r="CJ18" s="68">
        <v>2</v>
      </c>
      <c r="CK18" s="7">
        <f t="shared" si="15"/>
        <v>1.9417475728155338E-2</v>
      </c>
      <c r="CL18" s="68">
        <v>1</v>
      </c>
      <c r="CM18" s="46">
        <f>CL18/CL19</f>
        <v>1.0526315789473684E-2</v>
      </c>
      <c r="CN18" s="50">
        <v>1</v>
      </c>
      <c r="CO18" s="72">
        <f>CN18/CN19</f>
        <v>9.2592592592592587E-3</v>
      </c>
      <c r="CP18" s="50">
        <v>1</v>
      </c>
      <c r="CQ18" s="72">
        <f>CP18/CP19</f>
        <v>8.4745762711864406E-3</v>
      </c>
      <c r="CR18" s="50"/>
      <c r="CS18" s="56"/>
    </row>
    <row r="19" spans="1:97" ht="47.25" customHeight="1" thickTop="1" thickBot="1" x14ac:dyDescent="0.3">
      <c r="A19" s="31" t="s">
        <v>8</v>
      </c>
      <c r="B19" s="42">
        <f>SUM(B11:B18)</f>
        <v>4</v>
      </c>
      <c r="C19" s="43"/>
      <c r="D19" s="43">
        <f t="shared" ref="D19:CD19" si="165">SUM(D11:D18)</f>
        <v>3</v>
      </c>
      <c r="E19" s="43"/>
      <c r="F19" s="43">
        <f t="shared" si="165"/>
        <v>4</v>
      </c>
      <c r="G19" s="43"/>
      <c r="H19" s="43">
        <f t="shared" si="165"/>
        <v>4</v>
      </c>
      <c r="I19" s="43"/>
      <c r="J19" s="43">
        <f t="shared" si="165"/>
        <v>4</v>
      </c>
      <c r="K19" s="43"/>
      <c r="L19" s="43">
        <f>SUM(L11:L18)</f>
        <v>6</v>
      </c>
      <c r="M19" s="63"/>
      <c r="N19" s="48">
        <f>SUM(N11:N18)</f>
        <v>6</v>
      </c>
      <c r="O19" s="48"/>
      <c r="P19" s="48">
        <f>SUM(P11:P18)</f>
        <v>9</v>
      </c>
      <c r="Q19" s="48"/>
      <c r="R19" s="66">
        <f>SUM(R11:R18)</f>
        <v>12</v>
      </c>
      <c r="S19" s="43"/>
      <c r="T19" s="54">
        <f>SUM(T11:T18)</f>
        <v>12</v>
      </c>
      <c r="U19" s="77"/>
      <c r="V19" s="54">
        <f>SUM(V11:V18)</f>
        <v>13</v>
      </c>
      <c r="W19" s="77"/>
      <c r="X19" s="54">
        <f>SUM(X11:X18)</f>
        <v>14</v>
      </c>
      <c r="Y19" s="65"/>
      <c r="Z19" s="42">
        <f t="shared" si="165"/>
        <v>28</v>
      </c>
      <c r="AA19" s="43"/>
      <c r="AB19" s="43">
        <f t="shared" si="165"/>
        <v>31</v>
      </c>
      <c r="AC19" s="43"/>
      <c r="AD19" s="43">
        <f t="shared" si="165"/>
        <v>42</v>
      </c>
      <c r="AE19" s="43"/>
      <c r="AF19" s="43">
        <f t="shared" si="165"/>
        <v>54</v>
      </c>
      <c r="AG19" s="43"/>
      <c r="AH19" s="43">
        <f t="shared" si="165"/>
        <v>68</v>
      </c>
      <c r="AI19" s="43"/>
      <c r="AJ19" s="43">
        <f>SUM(AJ11:AJ18)</f>
        <v>75</v>
      </c>
      <c r="AK19" s="63"/>
      <c r="AL19" s="48">
        <f>SUM(AL11:AL18)</f>
        <v>79</v>
      </c>
      <c r="AM19" s="48"/>
      <c r="AN19" s="48">
        <f>SUM(AN11:AN18)</f>
        <v>74</v>
      </c>
      <c r="AO19" s="48"/>
      <c r="AP19" s="66">
        <f>SUM(AP11:AP18)</f>
        <v>74</v>
      </c>
      <c r="AQ19" s="43"/>
      <c r="AR19" s="54">
        <f>SUM(AR11:AR18)</f>
        <v>89</v>
      </c>
      <c r="AS19" s="77"/>
      <c r="AT19" s="54">
        <f>SUM(AT11:AT18)</f>
        <v>99</v>
      </c>
      <c r="AU19" s="77"/>
      <c r="AV19" s="54">
        <f>SUM(AV11:AV18)</f>
        <v>119</v>
      </c>
      <c r="AW19" s="65"/>
      <c r="AX19" s="42">
        <f t="shared" si="165"/>
        <v>21</v>
      </c>
      <c r="AY19" s="43"/>
      <c r="AZ19" s="43">
        <f t="shared" si="165"/>
        <v>22</v>
      </c>
      <c r="BA19" s="43"/>
      <c r="BB19" s="43">
        <f t="shared" si="165"/>
        <v>41</v>
      </c>
      <c r="BC19" s="43"/>
      <c r="BD19" s="43">
        <f t="shared" si="165"/>
        <v>40</v>
      </c>
      <c r="BE19" s="43"/>
      <c r="BF19" s="43">
        <f t="shared" si="165"/>
        <v>34</v>
      </c>
      <c r="BG19" s="43"/>
      <c r="BH19" s="43">
        <f>SUM(BH11:BH18)</f>
        <v>26</v>
      </c>
      <c r="BI19" s="63"/>
      <c r="BJ19" s="48">
        <f>SUM(BJ11:BJ18)</f>
        <v>23</v>
      </c>
      <c r="BK19" s="48"/>
      <c r="BL19" s="48">
        <f>SUM(BL11:BL18)</f>
        <v>20</v>
      </c>
      <c r="BM19" s="48"/>
      <c r="BN19" s="66">
        <f>SUM(BN11:BN18)</f>
        <v>9</v>
      </c>
      <c r="BO19" s="43"/>
      <c r="BP19" s="54">
        <f>SUM(BP11:BP18)</f>
        <v>7</v>
      </c>
      <c r="BQ19" s="77"/>
      <c r="BR19" s="54">
        <f>SUM(BR11:BR18)</f>
        <v>6</v>
      </c>
      <c r="BS19" s="77"/>
      <c r="BT19" s="54">
        <f>SUM(BT11:BT18)</f>
        <v>6</v>
      </c>
      <c r="BU19" s="65"/>
      <c r="BV19" s="42">
        <f t="shared" si="165"/>
        <v>53</v>
      </c>
      <c r="BW19" s="43"/>
      <c r="BX19" s="43">
        <f t="shared" si="165"/>
        <v>56</v>
      </c>
      <c r="BY19" s="43"/>
      <c r="BZ19" s="43">
        <f t="shared" si="165"/>
        <v>87</v>
      </c>
      <c r="CA19" s="43"/>
      <c r="CB19" s="43">
        <f t="shared" si="165"/>
        <v>98</v>
      </c>
      <c r="CC19" s="43"/>
      <c r="CD19" s="43">
        <f t="shared" si="165"/>
        <v>106</v>
      </c>
      <c r="CE19" s="43"/>
      <c r="CF19" s="43">
        <f t="shared" ref="CF19" si="166">SUM(CF11:CF18)</f>
        <v>107</v>
      </c>
      <c r="CG19" s="63"/>
      <c r="CH19" s="48">
        <f>SUM(CH11:CH18)</f>
        <v>108</v>
      </c>
      <c r="CI19" s="48"/>
      <c r="CJ19" s="48">
        <f>SUM(CJ11:CJ18)</f>
        <v>103</v>
      </c>
      <c r="CK19" s="48"/>
      <c r="CL19" s="66">
        <f>SUM(CL11:CL18)</f>
        <v>95</v>
      </c>
      <c r="CM19" s="43"/>
      <c r="CN19" s="54">
        <f>SUM(CN11:CN18)</f>
        <v>108</v>
      </c>
      <c r="CO19" s="77"/>
      <c r="CP19" s="54">
        <f>SUM(CP11:CP18)</f>
        <v>118</v>
      </c>
      <c r="CQ19" s="77"/>
      <c r="CR19" s="54">
        <f>SUM(CR11:CR18)</f>
        <v>139</v>
      </c>
      <c r="CS19" s="65"/>
    </row>
  </sheetData>
  <mergeCells count="55">
    <mergeCell ref="CP8:CQ8"/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L8:BM8"/>
    <mergeCell ref="AL8:AM8"/>
    <mergeCell ref="AN8:AO8"/>
    <mergeCell ref="CD8:CE8"/>
    <mergeCell ref="V8:W8"/>
    <mergeCell ref="AT8:AU8"/>
    <mergeCell ref="AD8:AE8"/>
    <mergeCell ref="AB8:AC8"/>
    <mergeCell ref="N8:O8"/>
    <mergeCell ref="BT8:BU8"/>
    <mergeCell ref="BJ8:BK8"/>
    <mergeCell ref="BR8:BS8"/>
    <mergeCell ref="BZ8:CA8"/>
    <mergeCell ref="BV7:CS7"/>
    <mergeCell ref="T8:U8"/>
    <mergeCell ref="A6:CS6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R8:AS8"/>
    <mergeCell ref="BP8:BQ8"/>
    <mergeCell ref="CN8:CO8"/>
    <mergeCell ref="P8:Q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</mergeCells>
  <printOptions horizontalCentered="1"/>
  <pageMargins left="0.7" right="0.7" top="0.75" bottom="0.75" header="0.3" footer="0.3"/>
  <pageSetup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18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4</v>
      </c>
      <c r="C9" s="8">
        <f>B9/B$19</f>
        <v>0.44444444444444442</v>
      </c>
      <c r="D9" s="11">
        <v>5</v>
      </c>
      <c r="E9" s="8">
        <f>D9/D$19</f>
        <v>0.38461538461538464</v>
      </c>
      <c r="F9" s="11">
        <v>5</v>
      </c>
      <c r="G9" s="8">
        <f>F9/F$19</f>
        <v>0.41666666666666669</v>
      </c>
      <c r="H9" s="11">
        <v>2</v>
      </c>
      <c r="I9" s="8">
        <f>H9/H$19</f>
        <v>0.2</v>
      </c>
      <c r="J9" s="11">
        <v>5</v>
      </c>
      <c r="K9" s="8">
        <f>J9/J$19</f>
        <v>0.55555555555555558</v>
      </c>
      <c r="L9" s="11">
        <v>5</v>
      </c>
      <c r="M9" s="8">
        <f t="shared" ref="M9:M18" si="0">L9/L$19</f>
        <v>0.45454545454545453</v>
      </c>
      <c r="N9" s="67">
        <v>4</v>
      </c>
      <c r="O9" s="8">
        <f t="shared" ref="O9:O17" si="1">N9/N$19</f>
        <v>0.4</v>
      </c>
      <c r="P9" s="67">
        <v>4</v>
      </c>
      <c r="Q9" s="8">
        <f t="shared" ref="Q9:Q17" si="2">P9/P$19</f>
        <v>0.44444444444444442</v>
      </c>
      <c r="R9" s="67">
        <v>9</v>
      </c>
      <c r="S9" s="45">
        <f>R9/R19</f>
        <v>0.5</v>
      </c>
      <c r="T9" s="49">
        <v>9</v>
      </c>
      <c r="U9" s="73">
        <f>T9/T19</f>
        <v>0.52941176470588236</v>
      </c>
      <c r="V9" s="49">
        <v>12</v>
      </c>
      <c r="W9" s="73">
        <f>V9/V19</f>
        <v>0.6</v>
      </c>
      <c r="X9" s="49">
        <v>9</v>
      </c>
      <c r="Y9" s="55">
        <f>X9/X19</f>
        <v>0.45</v>
      </c>
      <c r="Z9" s="34">
        <v>59</v>
      </c>
      <c r="AA9" s="8">
        <f>Z9/Z$19</f>
        <v>0.37106918238993708</v>
      </c>
      <c r="AB9" s="5">
        <v>76</v>
      </c>
      <c r="AC9" s="8">
        <f>AB9/AB$19</f>
        <v>0.41081081081081083</v>
      </c>
      <c r="AD9" s="5">
        <v>81</v>
      </c>
      <c r="AE9" s="8">
        <f>AD9/AD$19</f>
        <v>0.39705882352941174</v>
      </c>
      <c r="AF9" s="5">
        <v>74</v>
      </c>
      <c r="AG9" s="8">
        <f>AF9/AF$19</f>
        <v>0.36097560975609755</v>
      </c>
      <c r="AH9" s="5">
        <v>72</v>
      </c>
      <c r="AI9" s="8">
        <f>AH9/AH$19</f>
        <v>0.30901287553648071</v>
      </c>
      <c r="AJ9" s="5">
        <v>71</v>
      </c>
      <c r="AK9" s="8">
        <f t="shared" ref="AK9:AK18" si="3">AJ9/AJ$19</f>
        <v>0.28514056224899598</v>
      </c>
      <c r="AL9" s="67">
        <v>71</v>
      </c>
      <c r="AM9" s="8">
        <f t="shared" ref="AM9:AM18" si="4">AL9/AL$19</f>
        <v>0.28174603174603174</v>
      </c>
      <c r="AN9" s="67">
        <v>66</v>
      </c>
      <c r="AO9" s="8">
        <f t="shared" ref="AO9:AO18" si="5">AN9/AN$19</f>
        <v>0.25882352941176473</v>
      </c>
      <c r="AP9" s="67">
        <v>68</v>
      </c>
      <c r="AQ9" s="45">
        <f>AP9/AP19</f>
        <v>0.27091633466135456</v>
      </c>
      <c r="AR9" s="49">
        <v>59</v>
      </c>
      <c r="AS9" s="73">
        <f>AR9/AR19</f>
        <v>0.20415224913494809</v>
      </c>
      <c r="AT9" s="49">
        <v>59</v>
      </c>
      <c r="AU9" s="73">
        <f>AT9/AT19</f>
        <v>0.19932432432432431</v>
      </c>
      <c r="AV9" s="49">
        <v>64</v>
      </c>
      <c r="AW9" s="55">
        <f>AV9/AV19</f>
        <v>0.20062695924764889</v>
      </c>
      <c r="AX9" s="34">
        <v>17</v>
      </c>
      <c r="AY9" s="8">
        <f>AX9/AX$19</f>
        <v>0.18681318681318682</v>
      </c>
      <c r="AZ9" s="5">
        <v>13</v>
      </c>
      <c r="BA9" s="8">
        <f>AZ9/AZ$19</f>
        <v>0.13541666666666666</v>
      </c>
      <c r="BB9" s="5">
        <v>14</v>
      </c>
      <c r="BC9" s="8">
        <f>BB9/BB$19</f>
        <v>0.14432989690721648</v>
      </c>
      <c r="BD9" s="5">
        <v>18</v>
      </c>
      <c r="BE9" s="8">
        <f>BD9/BD$19</f>
        <v>0.2</v>
      </c>
      <c r="BF9" s="5">
        <v>16</v>
      </c>
      <c r="BG9" s="8">
        <f>BF9/BF$19</f>
        <v>0.18604651162790697</v>
      </c>
      <c r="BH9" s="5">
        <v>15</v>
      </c>
      <c r="BI9" s="8">
        <f t="shared" ref="BI9:BI18" si="6">BH9/BH$19</f>
        <v>0.189873417721519</v>
      </c>
      <c r="BJ9" s="67">
        <v>15</v>
      </c>
      <c r="BK9" s="8">
        <f t="shared" ref="BK9:BK18" si="7">BJ9/BJ$19</f>
        <v>0.21428571428571427</v>
      </c>
      <c r="BL9" s="67">
        <v>17</v>
      </c>
      <c r="BM9" s="8">
        <f t="shared" ref="BM9:BM17" si="8">BL9/BL$19</f>
        <v>0.23943661971830985</v>
      </c>
      <c r="BN9" s="67">
        <v>14</v>
      </c>
      <c r="BO9" s="45">
        <f>BN9/BN19</f>
        <v>0.19718309859154928</v>
      </c>
      <c r="BP9" s="49">
        <v>35</v>
      </c>
      <c r="BQ9" s="73">
        <f>BP9/BP19</f>
        <v>0.39325842696629215</v>
      </c>
      <c r="BR9" s="49">
        <v>34</v>
      </c>
      <c r="BS9" s="73">
        <f>BR9/BR19</f>
        <v>0.36170212765957449</v>
      </c>
      <c r="BT9" s="49">
        <v>27</v>
      </c>
      <c r="BU9" s="55">
        <f>BT9/BT19</f>
        <v>0.31395348837209303</v>
      </c>
      <c r="BV9" s="34">
        <f t="shared" ref="BV9:BV17" si="9">B9+Z9+AX9</f>
        <v>80</v>
      </c>
      <c r="BW9" s="8">
        <f>BV9/BV$19</f>
        <v>0.30888030888030887</v>
      </c>
      <c r="BX9" s="5">
        <f t="shared" ref="BX9:BX18" si="10">D9+AB9+AZ9</f>
        <v>94</v>
      </c>
      <c r="BY9" s="8">
        <f>BX9/BX$19</f>
        <v>0.31972789115646261</v>
      </c>
      <c r="BZ9" s="5">
        <f t="shared" ref="BZ9:BZ18" si="11">F9+AD9+BB9</f>
        <v>100</v>
      </c>
      <c r="CA9" s="8">
        <f>BZ9/BZ$19</f>
        <v>0.31948881789137379</v>
      </c>
      <c r="CB9" s="5">
        <f t="shared" ref="CB9:CB18" si="12">H9+AF9+BD9</f>
        <v>94</v>
      </c>
      <c r="CC9" s="8">
        <f>CB9/CB$19</f>
        <v>0.30819672131147541</v>
      </c>
      <c r="CD9" s="5">
        <f t="shared" ref="CD9:CD18" si="13">J9+AH9+BF9</f>
        <v>93</v>
      </c>
      <c r="CE9" s="8">
        <f>CD9/CD$19</f>
        <v>0.28353658536585363</v>
      </c>
      <c r="CF9" s="5">
        <f t="shared" ref="CF9:CF18" si="14">L9+AJ9+BH9</f>
        <v>91</v>
      </c>
      <c r="CG9" s="8">
        <f t="shared" ref="CG9:CG18" si="15">CF9/CF$19</f>
        <v>0.26843657817109146</v>
      </c>
      <c r="CH9" s="67">
        <v>90</v>
      </c>
      <c r="CI9" s="8">
        <f t="shared" ref="CI9:CI18" si="16">CH9/CH$19</f>
        <v>0.27108433734939757</v>
      </c>
      <c r="CJ9" s="67">
        <v>87</v>
      </c>
      <c r="CK9" s="8">
        <f t="shared" ref="CK9:CK18" si="17">CJ9/CJ$19</f>
        <v>0.25970149253731345</v>
      </c>
      <c r="CL9" s="67">
        <v>91</v>
      </c>
      <c r="CM9" s="45">
        <f>CL9/CL19</f>
        <v>0.2676470588235294</v>
      </c>
      <c r="CN9" s="49">
        <v>103</v>
      </c>
      <c r="CO9" s="73">
        <f>CN9/CN19</f>
        <v>0.26075949367088608</v>
      </c>
      <c r="CP9" s="49">
        <v>105</v>
      </c>
      <c r="CQ9" s="73">
        <f>CP9/CP19</f>
        <v>0.25609756097560976</v>
      </c>
      <c r="CR9" s="49">
        <v>100</v>
      </c>
      <c r="CS9" s="55">
        <f>CR9/CR19</f>
        <v>0.23529411764705882</v>
      </c>
    </row>
    <row r="10" spans="1:97" ht="47.25" customHeight="1" thickBot="1" x14ac:dyDescent="0.3">
      <c r="A10" s="29" t="s">
        <v>10</v>
      </c>
      <c r="B10" s="36">
        <v>5</v>
      </c>
      <c r="C10" s="7">
        <f t="shared" ref="C10:E18" si="18">B10/B$19</f>
        <v>0.55555555555555558</v>
      </c>
      <c r="D10" s="10">
        <v>8</v>
      </c>
      <c r="E10" s="7">
        <f t="shared" si="18"/>
        <v>0.61538461538461542</v>
      </c>
      <c r="F10" s="10">
        <v>7</v>
      </c>
      <c r="G10" s="7">
        <f t="shared" ref="G10" si="19">F10/F$19</f>
        <v>0.58333333333333337</v>
      </c>
      <c r="H10" s="10">
        <v>8</v>
      </c>
      <c r="I10" s="7">
        <f t="shared" ref="I10" si="20">H10/H$19</f>
        <v>0.8</v>
      </c>
      <c r="J10" s="10">
        <v>4</v>
      </c>
      <c r="K10" s="7">
        <f t="shared" ref="K10" si="21">J10/J$19</f>
        <v>0.44444444444444442</v>
      </c>
      <c r="L10" s="10">
        <v>6</v>
      </c>
      <c r="M10" s="7">
        <f t="shared" si="0"/>
        <v>0.54545454545454541</v>
      </c>
      <c r="N10" s="68">
        <v>6</v>
      </c>
      <c r="O10" s="7">
        <f t="shared" si="1"/>
        <v>0.6</v>
      </c>
      <c r="P10" s="68">
        <v>5</v>
      </c>
      <c r="Q10" s="7">
        <f t="shared" si="2"/>
        <v>0.55555555555555558</v>
      </c>
      <c r="R10" s="68">
        <v>9</v>
      </c>
      <c r="S10" s="46">
        <f>R10/R19</f>
        <v>0.5</v>
      </c>
      <c r="T10" s="50">
        <v>8</v>
      </c>
      <c r="U10" s="72">
        <f>T10/T19</f>
        <v>0.47058823529411764</v>
      </c>
      <c r="V10" s="50">
        <v>8</v>
      </c>
      <c r="W10" s="72">
        <f>V10/V19</f>
        <v>0.4</v>
      </c>
      <c r="X10" s="50">
        <v>11</v>
      </c>
      <c r="Y10" s="56">
        <f>X10/X19</f>
        <v>0.55000000000000004</v>
      </c>
      <c r="Z10" s="33">
        <v>100</v>
      </c>
      <c r="AA10" s="7">
        <f t="shared" ref="AA10" si="22">Z10/Z$19</f>
        <v>0.62893081761006286</v>
      </c>
      <c r="AB10" s="4">
        <v>109</v>
      </c>
      <c r="AC10" s="7">
        <f t="shared" ref="AC10" si="23">AB10/AB$19</f>
        <v>0.58918918918918917</v>
      </c>
      <c r="AD10" s="4">
        <v>123</v>
      </c>
      <c r="AE10" s="7">
        <f t="shared" ref="AE10" si="24">AD10/AD$19</f>
        <v>0.6029411764705882</v>
      </c>
      <c r="AF10" s="4">
        <v>131</v>
      </c>
      <c r="AG10" s="7">
        <f t="shared" ref="AG10" si="25">AF10/AF$19</f>
        <v>0.63902439024390245</v>
      </c>
      <c r="AH10" s="4">
        <v>161</v>
      </c>
      <c r="AI10" s="7">
        <f t="shared" ref="AI10" si="26">AH10/AH$19</f>
        <v>0.69098712446351929</v>
      </c>
      <c r="AJ10" s="4">
        <v>178</v>
      </c>
      <c r="AK10" s="7">
        <f t="shared" si="3"/>
        <v>0.71485943775100402</v>
      </c>
      <c r="AL10" s="68">
        <v>181</v>
      </c>
      <c r="AM10" s="7">
        <f t="shared" si="4"/>
        <v>0.71825396825396826</v>
      </c>
      <c r="AN10" s="68">
        <v>189</v>
      </c>
      <c r="AO10" s="7">
        <f t="shared" si="5"/>
        <v>0.74117647058823533</v>
      </c>
      <c r="AP10" s="68">
        <v>183</v>
      </c>
      <c r="AQ10" s="46">
        <f>AP10/AP19</f>
        <v>0.72908366533864544</v>
      </c>
      <c r="AR10" s="50">
        <v>230</v>
      </c>
      <c r="AS10" s="72">
        <f>AR10/AR19</f>
        <v>0.79584775086505188</v>
      </c>
      <c r="AT10" s="50">
        <v>237</v>
      </c>
      <c r="AU10" s="72">
        <f>AT10/AT19</f>
        <v>0.80067567567567566</v>
      </c>
      <c r="AV10" s="50">
        <v>255</v>
      </c>
      <c r="AW10" s="56">
        <f>AV10/AV19</f>
        <v>0.79937304075235105</v>
      </c>
      <c r="AX10" s="33">
        <v>74</v>
      </c>
      <c r="AY10" s="7">
        <f t="shared" ref="AY10" si="27">AX10/AX$19</f>
        <v>0.81318681318681318</v>
      </c>
      <c r="AZ10" s="4">
        <v>83</v>
      </c>
      <c r="BA10" s="7">
        <f t="shared" ref="BA10" si="28">AZ10/AZ$19</f>
        <v>0.86458333333333337</v>
      </c>
      <c r="BB10" s="4">
        <v>83</v>
      </c>
      <c r="BC10" s="7">
        <f t="shared" ref="BC10" si="29">BB10/BB$19</f>
        <v>0.85567010309278346</v>
      </c>
      <c r="BD10" s="4">
        <v>72</v>
      </c>
      <c r="BE10" s="7">
        <f t="shared" ref="BE10" si="30">BD10/BD$19</f>
        <v>0.8</v>
      </c>
      <c r="BF10" s="4">
        <v>70</v>
      </c>
      <c r="BG10" s="7">
        <f t="shared" ref="BG10" si="31">BF10/BF$19</f>
        <v>0.81395348837209303</v>
      </c>
      <c r="BH10" s="4">
        <v>64</v>
      </c>
      <c r="BI10" s="7">
        <f t="shared" si="6"/>
        <v>0.810126582278481</v>
      </c>
      <c r="BJ10" s="68">
        <v>55</v>
      </c>
      <c r="BK10" s="7">
        <f t="shared" si="7"/>
        <v>0.7857142857142857</v>
      </c>
      <c r="BL10" s="68">
        <v>54</v>
      </c>
      <c r="BM10" s="7">
        <f t="shared" si="8"/>
        <v>0.76056338028169013</v>
      </c>
      <c r="BN10" s="68">
        <v>57</v>
      </c>
      <c r="BO10" s="46">
        <f>BN10/BN19</f>
        <v>0.80281690140845074</v>
      </c>
      <c r="BP10" s="50">
        <v>54</v>
      </c>
      <c r="BQ10" s="72">
        <f>BP10/BP19</f>
        <v>0.6067415730337079</v>
      </c>
      <c r="BR10" s="50">
        <v>60</v>
      </c>
      <c r="BS10" s="72">
        <f>BR10/BR19</f>
        <v>0.63829787234042556</v>
      </c>
      <c r="BT10" s="50">
        <v>59</v>
      </c>
      <c r="BU10" s="56">
        <f>BT10/BT19</f>
        <v>0.68604651162790697</v>
      </c>
      <c r="BV10" s="33">
        <f t="shared" si="9"/>
        <v>179</v>
      </c>
      <c r="BW10" s="7">
        <f t="shared" ref="BW10" si="32">BV10/BV$19</f>
        <v>0.69111969111969107</v>
      </c>
      <c r="BX10" s="4">
        <f t="shared" si="10"/>
        <v>200</v>
      </c>
      <c r="BY10" s="7">
        <f t="shared" ref="BY10" si="33">BX10/BX$19</f>
        <v>0.68027210884353739</v>
      </c>
      <c r="BZ10" s="4">
        <f t="shared" si="11"/>
        <v>213</v>
      </c>
      <c r="CA10" s="7">
        <f t="shared" ref="CA10" si="34">BZ10/BZ$19</f>
        <v>0.68051118210862616</v>
      </c>
      <c r="CB10" s="4">
        <f t="shared" si="12"/>
        <v>211</v>
      </c>
      <c r="CC10" s="7">
        <f t="shared" ref="CC10" si="35">CB10/CB$19</f>
        <v>0.69180327868852454</v>
      </c>
      <c r="CD10" s="4">
        <f t="shared" si="13"/>
        <v>235</v>
      </c>
      <c r="CE10" s="7">
        <f t="shared" ref="CE10" si="36">CD10/CD$19</f>
        <v>0.71646341463414631</v>
      </c>
      <c r="CF10" s="4">
        <f t="shared" si="14"/>
        <v>248</v>
      </c>
      <c r="CG10" s="7">
        <f t="shared" si="15"/>
        <v>0.73156342182890854</v>
      </c>
      <c r="CH10" s="68">
        <v>242</v>
      </c>
      <c r="CI10" s="7">
        <f t="shared" si="16"/>
        <v>0.72891566265060237</v>
      </c>
      <c r="CJ10" s="68">
        <v>248</v>
      </c>
      <c r="CK10" s="7">
        <f t="shared" si="17"/>
        <v>0.74029850746268655</v>
      </c>
      <c r="CL10" s="68">
        <v>249</v>
      </c>
      <c r="CM10" s="46">
        <f>CL10/CL19</f>
        <v>0.73235294117647054</v>
      </c>
      <c r="CN10" s="50">
        <v>292</v>
      </c>
      <c r="CO10" s="72">
        <f>CN10/CN19</f>
        <v>0.73924050632911398</v>
      </c>
      <c r="CP10" s="50">
        <v>305</v>
      </c>
      <c r="CQ10" s="72">
        <f>CP10/CP19</f>
        <v>0.74390243902439024</v>
      </c>
      <c r="CR10" s="50">
        <v>325</v>
      </c>
      <c r="CS10" s="56">
        <f>CR10/CR19</f>
        <v>0.76470588235294112</v>
      </c>
    </row>
    <row r="11" spans="1:97" ht="47.25" customHeight="1" thickTop="1" x14ac:dyDescent="0.25">
      <c r="A11" s="30" t="s">
        <v>0</v>
      </c>
      <c r="B11" s="37">
        <v>1</v>
      </c>
      <c r="C11" s="8">
        <f t="shared" si="18"/>
        <v>0.1111111111111111</v>
      </c>
      <c r="D11" s="11"/>
      <c r="E11" s="8">
        <f t="shared" si="18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/>
      <c r="M11" s="8">
        <f t="shared" si="0"/>
        <v>0</v>
      </c>
      <c r="N11" s="67"/>
      <c r="O11" s="8"/>
      <c r="P11" s="67"/>
      <c r="Q11" s="8"/>
      <c r="R11" s="67">
        <v>1</v>
      </c>
      <c r="S11" s="45">
        <f>R11/R19</f>
        <v>5.5555555555555552E-2</v>
      </c>
      <c r="T11" s="51">
        <v>1</v>
      </c>
      <c r="U11" s="74">
        <f>T11/T19</f>
        <v>5.8823529411764705E-2</v>
      </c>
      <c r="V11" s="51">
        <v>1</v>
      </c>
      <c r="W11" s="74">
        <f>V11/V19</f>
        <v>0.05</v>
      </c>
      <c r="X11" s="51"/>
      <c r="Y11" s="57"/>
      <c r="Z11" s="34">
        <v>1</v>
      </c>
      <c r="AA11" s="8">
        <f t="shared" ref="AA11" si="40">Z11/Z$19</f>
        <v>6.2893081761006293E-3</v>
      </c>
      <c r="AB11" s="5">
        <v>1</v>
      </c>
      <c r="AC11" s="8">
        <f t="shared" ref="AC11" si="41">AB11/AB$19</f>
        <v>5.4054054054054057E-3</v>
      </c>
      <c r="AD11" s="5">
        <v>1</v>
      </c>
      <c r="AE11" s="8">
        <f t="shared" ref="AE11" si="42">AD11/AD$19</f>
        <v>4.9019607843137254E-3</v>
      </c>
      <c r="AF11" s="5">
        <v>3</v>
      </c>
      <c r="AG11" s="8">
        <f t="shared" ref="AG11" si="43">AF11/AF$19</f>
        <v>1.4634146341463415E-2</v>
      </c>
      <c r="AH11" s="5">
        <v>6</v>
      </c>
      <c r="AI11" s="8">
        <f t="shared" ref="AI11" si="44">AH11/AH$19</f>
        <v>2.575107296137339E-2</v>
      </c>
      <c r="AJ11" s="5">
        <v>7</v>
      </c>
      <c r="AK11" s="8">
        <f t="shared" si="3"/>
        <v>2.8112449799196786E-2</v>
      </c>
      <c r="AL11" s="67">
        <v>3</v>
      </c>
      <c r="AM11" s="8">
        <f t="shared" si="4"/>
        <v>1.1904761904761904E-2</v>
      </c>
      <c r="AN11" s="67">
        <v>2</v>
      </c>
      <c r="AO11" s="8">
        <f t="shared" si="5"/>
        <v>7.8431372549019607E-3</v>
      </c>
      <c r="AP11" s="67">
        <v>4</v>
      </c>
      <c r="AQ11" s="45">
        <f>AP11/AP19</f>
        <v>1.5936254980079681E-2</v>
      </c>
      <c r="AR11" s="51">
        <v>4</v>
      </c>
      <c r="AS11" s="74">
        <f>AR11/AR19</f>
        <v>1.384083044982699E-2</v>
      </c>
      <c r="AT11" s="51">
        <v>4</v>
      </c>
      <c r="AU11" s="74">
        <f>AT11/AT19</f>
        <v>1.3513513513513514E-2</v>
      </c>
      <c r="AV11" s="51">
        <v>4</v>
      </c>
      <c r="AW11" s="57">
        <f>AV11/AV19</f>
        <v>1.2539184952978056E-2</v>
      </c>
      <c r="AX11" s="34">
        <v>2</v>
      </c>
      <c r="AY11" s="8">
        <f t="shared" ref="AY11" si="45">AX11/AX$19</f>
        <v>2.197802197802198E-2</v>
      </c>
      <c r="AZ11" s="5">
        <v>1</v>
      </c>
      <c r="BA11" s="8">
        <f t="shared" ref="BA11" si="46">AZ11/AZ$19</f>
        <v>1.0416666666666666E-2</v>
      </c>
      <c r="BB11" s="5">
        <v>2</v>
      </c>
      <c r="BC11" s="8">
        <f t="shared" ref="BC11" si="47">BB11/BB$19</f>
        <v>2.0618556701030927E-2</v>
      </c>
      <c r="BD11" s="5">
        <v>1</v>
      </c>
      <c r="BE11" s="8">
        <f t="shared" ref="BE11" si="48">BD11/BD$19</f>
        <v>1.1111111111111112E-2</v>
      </c>
      <c r="BF11" s="5">
        <v>1</v>
      </c>
      <c r="BG11" s="8">
        <f t="shared" ref="BG11" si="49">BF11/BF$19</f>
        <v>1.1627906976744186E-2</v>
      </c>
      <c r="BH11" s="5">
        <v>3</v>
      </c>
      <c r="BI11" s="8">
        <f t="shared" si="6"/>
        <v>3.7974683544303799E-2</v>
      </c>
      <c r="BJ11" s="67">
        <v>1</v>
      </c>
      <c r="BK11" s="8">
        <f t="shared" si="7"/>
        <v>1.4285714285714285E-2</v>
      </c>
      <c r="BL11" s="67">
        <v>1</v>
      </c>
      <c r="BM11" s="8">
        <f t="shared" si="8"/>
        <v>1.4084507042253521E-2</v>
      </c>
      <c r="BN11" s="67">
        <v>1</v>
      </c>
      <c r="BO11" s="45">
        <f>BN11/BN19</f>
        <v>1.4084507042253521E-2</v>
      </c>
      <c r="BP11" s="51">
        <v>2</v>
      </c>
      <c r="BQ11" s="74">
        <f>BP11/BP19</f>
        <v>2.247191011235955E-2</v>
      </c>
      <c r="BR11" s="51">
        <v>1</v>
      </c>
      <c r="BS11" s="74">
        <f>BR11/BR19</f>
        <v>1.0638297872340425E-2</v>
      </c>
      <c r="BT11" s="51">
        <v>1</v>
      </c>
      <c r="BU11" s="57">
        <f>BT11/BT19</f>
        <v>1.1627906976744186E-2</v>
      </c>
      <c r="BV11" s="34">
        <f t="shared" si="9"/>
        <v>4</v>
      </c>
      <c r="BW11" s="8">
        <f t="shared" ref="BW11" si="50">BV11/BV$19</f>
        <v>1.5444015444015444E-2</v>
      </c>
      <c r="BX11" s="5">
        <f t="shared" si="10"/>
        <v>2</v>
      </c>
      <c r="BY11" s="8">
        <f t="shared" ref="BY11" si="51">BX11/BX$19</f>
        <v>6.8027210884353739E-3</v>
      </c>
      <c r="BZ11" s="5">
        <f t="shared" si="11"/>
        <v>3</v>
      </c>
      <c r="CA11" s="8">
        <f t="shared" ref="CA11" si="52">BZ11/BZ$19</f>
        <v>9.5846645367412137E-3</v>
      </c>
      <c r="CB11" s="5">
        <f t="shared" si="12"/>
        <v>4</v>
      </c>
      <c r="CC11" s="8">
        <f t="shared" ref="CC11" si="53">CB11/CB$19</f>
        <v>1.3114754098360656E-2</v>
      </c>
      <c r="CD11" s="5">
        <f t="shared" si="13"/>
        <v>7</v>
      </c>
      <c r="CE11" s="8">
        <f t="shared" ref="CE11" si="54">CD11/CD$19</f>
        <v>2.1341463414634148E-2</v>
      </c>
      <c r="CF11" s="5">
        <f t="shared" si="14"/>
        <v>10</v>
      </c>
      <c r="CG11" s="8">
        <f t="shared" si="15"/>
        <v>2.9498525073746312E-2</v>
      </c>
      <c r="CH11" s="67">
        <v>4</v>
      </c>
      <c r="CI11" s="8">
        <f t="shared" si="16"/>
        <v>1.2048192771084338E-2</v>
      </c>
      <c r="CJ11" s="67">
        <v>3</v>
      </c>
      <c r="CK11" s="8">
        <f t="shared" si="17"/>
        <v>8.9552238805970154E-3</v>
      </c>
      <c r="CL11" s="67">
        <v>6</v>
      </c>
      <c r="CM11" s="45">
        <f>CL11/CL19</f>
        <v>1.7647058823529412E-2</v>
      </c>
      <c r="CN11" s="51">
        <v>7</v>
      </c>
      <c r="CO11" s="74">
        <f>CN11/CN19</f>
        <v>1.7721518987341773E-2</v>
      </c>
      <c r="CP11" s="51">
        <v>6</v>
      </c>
      <c r="CQ11" s="74">
        <f>CP11/CP19</f>
        <v>1.4634146341463415E-2</v>
      </c>
      <c r="CR11" s="51">
        <v>5</v>
      </c>
      <c r="CS11" s="57">
        <f>CR11/CR19</f>
        <v>1.1764705882352941E-2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8"/>
        <v>0</v>
      </c>
      <c r="F12" s="9"/>
      <c r="G12" s="6">
        <f t="shared" ref="G12" si="55">F12/F$19</f>
        <v>0</v>
      </c>
      <c r="H12" s="9"/>
      <c r="I12" s="6">
        <f t="shared" ref="I12" si="56">H12/H$19</f>
        <v>0</v>
      </c>
      <c r="J12" s="9"/>
      <c r="K12" s="6">
        <f t="shared" ref="K12" si="57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52"/>
      <c r="W12" s="47"/>
      <c r="X12" s="52"/>
      <c r="Y12" s="19"/>
      <c r="Z12" s="32">
        <v>23</v>
      </c>
      <c r="AA12" s="6">
        <f t="shared" ref="AA12" si="58">Z12/Z$19</f>
        <v>0.14465408805031446</v>
      </c>
      <c r="AB12" s="3">
        <v>40</v>
      </c>
      <c r="AC12" s="6">
        <f t="shared" ref="AC12" si="59">AB12/AB$19</f>
        <v>0.21621621621621623</v>
      </c>
      <c r="AD12" s="3">
        <v>53</v>
      </c>
      <c r="AE12" s="6">
        <f t="shared" ref="AE12" si="60">AD12/AD$19</f>
        <v>0.25980392156862747</v>
      </c>
      <c r="AF12" s="3">
        <v>44</v>
      </c>
      <c r="AG12" s="6">
        <f t="shared" ref="AG12" si="61">AF12/AF$19</f>
        <v>0.21463414634146341</v>
      </c>
      <c r="AH12" s="3">
        <v>50</v>
      </c>
      <c r="AI12" s="6">
        <f t="shared" ref="AI12" si="62">AH12/AH$19</f>
        <v>0.21459227467811159</v>
      </c>
      <c r="AJ12" s="3">
        <v>44</v>
      </c>
      <c r="AK12" s="6">
        <f t="shared" si="3"/>
        <v>0.17670682730923695</v>
      </c>
      <c r="AL12" s="69">
        <v>16</v>
      </c>
      <c r="AM12" s="6">
        <f t="shared" si="4"/>
        <v>6.3492063492063489E-2</v>
      </c>
      <c r="AN12" s="69">
        <v>15</v>
      </c>
      <c r="AO12" s="6">
        <f t="shared" si="5"/>
        <v>5.8823529411764705E-2</v>
      </c>
      <c r="AP12" s="69">
        <v>22</v>
      </c>
      <c r="AQ12" s="47">
        <f>AP12/AP19</f>
        <v>8.7649402390438252E-2</v>
      </c>
      <c r="AR12" s="52">
        <v>27</v>
      </c>
      <c r="AS12" s="47">
        <f>AR12/AR19</f>
        <v>9.3425605536332182E-2</v>
      </c>
      <c r="AT12" s="52">
        <v>15</v>
      </c>
      <c r="AU12" s="47">
        <f>AT12/AT19</f>
        <v>5.0675675675675678E-2</v>
      </c>
      <c r="AV12" s="52">
        <v>20</v>
      </c>
      <c r="AW12" s="19">
        <f>AV12/AV19</f>
        <v>6.2695924764890276E-2</v>
      </c>
      <c r="AX12" s="32">
        <v>6</v>
      </c>
      <c r="AY12" s="6">
        <f t="shared" ref="AY12" si="63">AX12/AX$19</f>
        <v>6.5934065934065936E-2</v>
      </c>
      <c r="AZ12" s="3">
        <v>6</v>
      </c>
      <c r="BA12" s="6">
        <f t="shared" ref="BA12" si="64">AZ12/AZ$19</f>
        <v>6.25E-2</v>
      </c>
      <c r="BB12" s="3">
        <v>6</v>
      </c>
      <c r="BC12" s="6">
        <f t="shared" ref="BC12" si="65">BB12/BB$19</f>
        <v>6.1855670103092786E-2</v>
      </c>
      <c r="BD12" s="3">
        <v>4</v>
      </c>
      <c r="BE12" s="6">
        <f t="shared" ref="BE12" si="66">BD12/BD$19</f>
        <v>4.4444444444444446E-2</v>
      </c>
      <c r="BF12" s="3">
        <v>3</v>
      </c>
      <c r="BG12" s="6">
        <f t="shared" ref="BG12" si="67">BF12/BF$19</f>
        <v>3.4883720930232558E-2</v>
      </c>
      <c r="BH12" s="3">
        <v>2</v>
      </c>
      <c r="BI12" s="6">
        <f t="shared" si="6"/>
        <v>2.5316455696202531E-2</v>
      </c>
      <c r="BJ12" s="69">
        <v>1</v>
      </c>
      <c r="BK12" s="6">
        <f t="shared" si="7"/>
        <v>1.4285714285714285E-2</v>
      </c>
      <c r="BL12" s="69">
        <v>2</v>
      </c>
      <c r="BM12" s="6">
        <f t="shared" si="8"/>
        <v>2.8169014084507043E-2</v>
      </c>
      <c r="BN12" s="69">
        <v>2</v>
      </c>
      <c r="BO12" s="47">
        <f>BN12/BN19</f>
        <v>2.8169014084507043E-2</v>
      </c>
      <c r="BP12" s="52">
        <v>3</v>
      </c>
      <c r="BQ12" s="47">
        <f>BP12/BP19</f>
        <v>3.3707865168539325E-2</v>
      </c>
      <c r="BR12" s="52">
        <v>2</v>
      </c>
      <c r="BS12" s="47">
        <f>BR12/BR19</f>
        <v>2.1276595744680851E-2</v>
      </c>
      <c r="BT12" s="52">
        <v>2</v>
      </c>
      <c r="BU12" s="19">
        <f>BT12/BT19</f>
        <v>2.3255813953488372E-2</v>
      </c>
      <c r="BV12" s="32">
        <f t="shared" si="9"/>
        <v>29</v>
      </c>
      <c r="BW12" s="6">
        <f t="shared" ref="BW12" si="68">BV12/BV$19</f>
        <v>0.11196911196911197</v>
      </c>
      <c r="BX12" s="3">
        <f t="shared" si="10"/>
        <v>46</v>
      </c>
      <c r="BY12" s="6">
        <f t="shared" ref="BY12" si="69">BX12/BX$19</f>
        <v>0.15646258503401361</v>
      </c>
      <c r="BZ12" s="3">
        <f t="shared" si="11"/>
        <v>59</v>
      </c>
      <c r="CA12" s="6">
        <f t="shared" ref="CA12" si="70">BZ12/BZ$19</f>
        <v>0.18849840255591055</v>
      </c>
      <c r="CB12" s="3">
        <f t="shared" si="12"/>
        <v>48</v>
      </c>
      <c r="CC12" s="6">
        <f t="shared" ref="CC12" si="71">CB12/CB$19</f>
        <v>0.15737704918032788</v>
      </c>
      <c r="CD12" s="3">
        <f t="shared" si="13"/>
        <v>53</v>
      </c>
      <c r="CE12" s="6">
        <f t="shared" ref="CE12" si="72">CD12/CD$19</f>
        <v>0.16158536585365854</v>
      </c>
      <c r="CF12" s="3">
        <f t="shared" si="14"/>
        <v>46</v>
      </c>
      <c r="CG12" s="6">
        <f t="shared" si="15"/>
        <v>0.13569321533923304</v>
      </c>
      <c r="CH12" s="69">
        <v>17</v>
      </c>
      <c r="CI12" s="6">
        <f t="shared" si="16"/>
        <v>5.1204819277108432E-2</v>
      </c>
      <c r="CJ12" s="69">
        <v>17</v>
      </c>
      <c r="CK12" s="6">
        <f t="shared" si="17"/>
        <v>5.0746268656716415E-2</v>
      </c>
      <c r="CL12" s="69">
        <v>24</v>
      </c>
      <c r="CM12" s="47">
        <f>CL12/CL19</f>
        <v>7.0588235294117646E-2</v>
      </c>
      <c r="CN12" s="52">
        <v>30</v>
      </c>
      <c r="CO12" s="47">
        <f>CN12/CN19</f>
        <v>7.5949367088607597E-2</v>
      </c>
      <c r="CP12" s="52">
        <v>17</v>
      </c>
      <c r="CQ12" s="47">
        <f>CP12/CP19</f>
        <v>4.1463414634146344E-2</v>
      </c>
      <c r="CR12" s="52">
        <v>22</v>
      </c>
      <c r="CS12" s="19">
        <f>CR12/CR19</f>
        <v>5.1764705882352942E-2</v>
      </c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73">F13/F$19</f>
        <v>0</v>
      </c>
      <c r="H13" s="9"/>
      <c r="I13" s="6">
        <f t="shared" ref="I13" si="74">H13/H$19</f>
        <v>0</v>
      </c>
      <c r="J13" s="9"/>
      <c r="K13" s="6">
        <f t="shared" ref="K13" si="75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6">AB13/AB$19</f>
        <v>0</v>
      </c>
      <c r="AD13" s="3"/>
      <c r="AE13" s="6">
        <f t="shared" ref="AE13" si="77">AD13/AD$19</f>
        <v>0</v>
      </c>
      <c r="AF13" s="3"/>
      <c r="AG13" s="6">
        <f t="shared" ref="AG13" si="78">AF13/AF$19</f>
        <v>0</v>
      </c>
      <c r="AH13" s="3"/>
      <c r="AI13" s="6">
        <f t="shared" ref="AI13" si="79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>
        <v>1</v>
      </c>
      <c r="AW13" s="19">
        <f>AV13/AV19</f>
        <v>3.134796238244514E-3</v>
      </c>
      <c r="AX13" s="32"/>
      <c r="AY13" s="6"/>
      <c r="AZ13" s="3"/>
      <c r="BA13" s="6">
        <f t="shared" ref="BA13" si="80">AZ13/AZ$19</f>
        <v>0</v>
      </c>
      <c r="BB13" s="3"/>
      <c r="BC13" s="6">
        <f t="shared" ref="BC13" si="81">BB13/BB$19</f>
        <v>0</v>
      </c>
      <c r="BD13" s="3"/>
      <c r="BE13" s="6">
        <f t="shared" ref="BE13" si="82">BD13/BD$19</f>
        <v>0</v>
      </c>
      <c r="BF13" s="3"/>
      <c r="BG13" s="6">
        <f t="shared" ref="BG13" si="83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>
        <v>1</v>
      </c>
      <c r="BQ13" s="47">
        <f>BP13/BP19</f>
        <v>1.1235955056179775E-2</v>
      </c>
      <c r="BR13" s="52">
        <v>1</v>
      </c>
      <c r="BS13" s="47">
        <f>BR13/BR19</f>
        <v>1.0638297872340425E-2</v>
      </c>
      <c r="BT13" s="52">
        <v>1</v>
      </c>
      <c r="BU13" s="19">
        <f>BT13/BT19</f>
        <v>1.1627906976744186E-2</v>
      </c>
      <c r="BV13" s="32"/>
      <c r="BW13" s="6"/>
      <c r="BX13" s="3">
        <f t="shared" si="10"/>
        <v>0</v>
      </c>
      <c r="BY13" s="6">
        <f t="shared" ref="BY13" si="84">BX13/BX$19</f>
        <v>0</v>
      </c>
      <c r="BZ13" s="3">
        <f t="shared" si="11"/>
        <v>0</v>
      </c>
      <c r="CA13" s="6">
        <f t="shared" ref="CA13" si="85">BZ13/BZ$19</f>
        <v>0</v>
      </c>
      <c r="CB13" s="3">
        <f t="shared" si="12"/>
        <v>0</v>
      </c>
      <c r="CC13" s="6">
        <f t="shared" ref="CC13" si="86">CB13/CB$19</f>
        <v>0</v>
      </c>
      <c r="CD13" s="3">
        <f t="shared" si="13"/>
        <v>0</v>
      </c>
      <c r="CE13" s="6">
        <f t="shared" ref="CE13" si="87">CD13/CD$19</f>
        <v>0</v>
      </c>
      <c r="CF13" s="3">
        <f t="shared" si="14"/>
        <v>0</v>
      </c>
      <c r="CG13" s="6">
        <f t="shared" si="15"/>
        <v>0</v>
      </c>
      <c r="CH13" s="69"/>
      <c r="CI13" s="6"/>
      <c r="CJ13" s="69"/>
      <c r="CK13" s="6"/>
      <c r="CL13" s="69"/>
      <c r="CM13" s="47"/>
      <c r="CN13" s="52">
        <v>1</v>
      </c>
      <c r="CO13" s="47">
        <f>CN13/CN19</f>
        <v>2.5316455696202532E-3</v>
      </c>
      <c r="CP13" s="52">
        <v>1</v>
      </c>
      <c r="CQ13" s="47">
        <f>CP13/CP19</f>
        <v>2.4390243902439024E-3</v>
      </c>
      <c r="CR13" s="52">
        <v>2</v>
      </c>
      <c r="CS13" s="19">
        <f>CR13/CR19</f>
        <v>4.7058823529411761E-3</v>
      </c>
    </row>
    <row r="14" spans="1:97" ht="47.25" customHeight="1" x14ac:dyDescent="0.25">
      <c r="A14" s="28" t="s">
        <v>3</v>
      </c>
      <c r="B14" s="35"/>
      <c r="C14" s="6"/>
      <c r="D14" s="9"/>
      <c r="E14" s="6">
        <f t="shared" si="18"/>
        <v>0</v>
      </c>
      <c r="F14" s="9"/>
      <c r="G14" s="6">
        <f t="shared" ref="G14" si="88">F14/F$19</f>
        <v>0</v>
      </c>
      <c r="H14" s="9"/>
      <c r="I14" s="6">
        <f t="shared" ref="I14" si="89">H14/H$19</f>
        <v>0</v>
      </c>
      <c r="J14" s="9"/>
      <c r="K14" s="6">
        <f t="shared" ref="K14" si="90">J14/J$19</f>
        <v>0</v>
      </c>
      <c r="L14" s="9"/>
      <c r="M14" s="6">
        <f t="shared" si="0"/>
        <v>0</v>
      </c>
      <c r="N14" s="69"/>
      <c r="O14" s="6"/>
      <c r="P14" s="69"/>
      <c r="Q14" s="6"/>
      <c r="R14" s="69"/>
      <c r="S14" s="47"/>
      <c r="T14" s="52"/>
      <c r="U14" s="47"/>
      <c r="V14" s="52"/>
      <c r="W14" s="47"/>
      <c r="X14" s="52"/>
      <c r="Y14" s="19"/>
      <c r="Z14" s="32">
        <v>5</v>
      </c>
      <c r="AA14" s="6">
        <f t="shared" ref="AA14" si="91">Z14/Z$19</f>
        <v>3.1446540880503145E-2</v>
      </c>
      <c r="AB14" s="3">
        <v>7</v>
      </c>
      <c r="AC14" s="6">
        <f t="shared" ref="AC14" si="92">AB14/AB$19</f>
        <v>3.783783783783784E-2</v>
      </c>
      <c r="AD14" s="3">
        <v>10</v>
      </c>
      <c r="AE14" s="6">
        <f t="shared" ref="AE14" si="93">AD14/AD$19</f>
        <v>4.9019607843137254E-2</v>
      </c>
      <c r="AF14" s="3">
        <v>12</v>
      </c>
      <c r="AG14" s="6">
        <f t="shared" ref="AG14" si="94">AF14/AF$19</f>
        <v>5.8536585365853662E-2</v>
      </c>
      <c r="AH14" s="3">
        <v>15</v>
      </c>
      <c r="AI14" s="6">
        <f t="shared" ref="AI14" si="95">AH14/AH$19</f>
        <v>6.4377682403433473E-2</v>
      </c>
      <c r="AJ14" s="3">
        <v>15</v>
      </c>
      <c r="AK14" s="6">
        <f t="shared" si="3"/>
        <v>6.0240963855421686E-2</v>
      </c>
      <c r="AL14" s="69">
        <v>10</v>
      </c>
      <c r="AM14" s="6">
        <f t="shared" si="4"/>
        <v>3.968253968253968E-2</v>
      </c>
      <c r="AN14" s="69">
        <v>13</v>
      </c>
      <c r="AO14" s="6">
        <f t="shared" si="5"/>
        <v>5.0980392156862744E-2</v>
      </c>
      <c r="AP14" s="69">
        <v>26</v>
      </c>
      <c r="AQ14" s="47">
        <f>AP14/AP19</f>
        <v>0.10358565737051793</v>
      </c>
      <c r="AR14" s="52">
        <v>27</v>
      </c>
      <c r="AS14" s="47">
        <f>AR14/AR19</f>
        <v>9.3425605536332182E-2</v>
      </c>
      <c r="AT14" s="52">
        <v>22</v>
      </c>
      <c r="AU14" s="47">
        <f>AT14/AT19</f>
        <v>7.4324324324324328E-2</v>
      </c>
      <c r="AV14" s="52">
        <v>19</v>
      </c>
      <c r="AW14" s="19">
        <f>AV14/AV19</f>
        <v>5.9561128526645767E-2</v>
      </c>
      <c r="AX14" s="32">
        <v>3</v>
      </c>
      <c r="AY14" s="6">
        <f t="shared" ref="AY14" si="96">AX14/AX$19</f>
        <v>3.2967032967032968E-2</v>
      </c>
      <c r="AZ14" s="3">
        <v>4</v>
      </c>
      <c r="BA14" s="6">
        <f t="shared" ref="BA14" si="97">AZ14/AZ$19</f>
        <v>4.1666666666666664E-2</v>
      </c>
      <c r="BB14" s="3">
        <v>2</v>
      </c>
      <c r="BC14" s="6">
        <f t="shared" ref="BC14" si="98">BB14/BB$19</f>
        <v>2.0618556701030927E-2</v>
      </c>
      <c r="BD14" s="3">
        <v>1</v>
      </c>
      <c r="BE14" s="6">
        <f t="shared" ref="BE14" si="99">BD14/BD$19</f>
        <v>1.1111111111111112E-2</v>
      </c>
      <c r="BF14" s="3">
        <v>1</v>
      </c>
      <c r="BG14" s="6">
        <f t="shared" ref="BG14" si="100">BF14/BF$19</f>
        <v>1.1627906976744186E-2</v>
      </c>
      <c r="BH14" s="3">
        <v>2</v>
      </c>
      <c r="BI14" s="6">
        <f t="shared" si="6"/>
        <v>2.5316455696202531E-2</v>
      </c>
      <c r="BJ14" s="69">
        <v>2</v>
      </c>
      <c r="BK14" s="6">
        <f t="shared" si="7"/>
        <v>2.8571428571428571E-2</v>
      </c>
      <c r="BL14" s="69">
        <v>2</v>
      </c>
      <c r="BM14" s="6">
        <f t="shared" si="8"/>
        <v>2.8169014084507043E-2</v>
      </c>
      <c r="BN14" s="69"/>
      <c r="BO14" s="47"/>
      <c r="BP14" s="52">
        <v>5</v>
      </c>
      <c r="BQ14" s="47">
        <f>BP14/BP19</f>
        <v>5.6179775280898875E-2</v>
      </c>
      <c r="BR14" s="52">
        <v>5</v>
      </c>
      <c r="BS14" s="47">
        <f>BR14/BR19</f>
        <v>5.3191489361702128E-2</v>
      </c>
      <c r="BT14" s="52">
        <v>6</v>
      </c>
      <c r="BU14" s="19">
        <f>BT14/BT19</f>
        <v>6.9767441860465115E-2</v>
      </c>
      <c r="BV14" s="32">
        <f t="shared" si="9"/>
        <v>8</v>
      </c>
      <c r="BW14" s="6">
        <f t="shared" ref="BW14" si="101">BV14/BV$19</f>
        <v>3.0888030888030889E-2</v>
      </c>
      <c r="BX14" s="3">
        <f t="shared" si="10"/>
        <v>11</v>
      </c>
      <c r="BY14" s="6">
        <f t="shared" ref="BY14" si="102">BX14/BX$19</f>
        <v>3.7414965986394558E-2</v>
      </c>
      <c r="BZ14" s="3">
        <f t="shared" si="11"/>
        <v>12</v>
      </c>
      <c r="CA14" s="6">
        <f t="shared" ref="CA14" si="103">BZ14/BZ$19</f>
        <v>3.8338658146964855E-2</v>
      </c>
      <c r="CB14" s="3">
        <f t="shared" si="12"/>
        <v>13</v>
      </c>
      <c r="CC14" s="6">
        <f t="shared" ref="CC14" si="104">CB14/CB$19</f>
        <v>4.2622950819672129E-2</v>
      </c>
      <c r="CD14" s="3">
        <f t="shared" si="13"/>
        <v>16</v>
      </c>
      <c r="CE14" s="6">
        <f t="shared" ref="CE14" si="105">CD14/CD$19</f>
        <v>4.878048780487805E-2</v>
      </c>
      <c r="CF14" s="3">
        <f t="shared" si="14"/>
        <v>17</v>
      </c>
      <c r="CG14" s="6">
        <f t="shared" si="15"/>
        <v>5.0147492625368731E-2</v>
      </c>
      <c r="CH14" s="69">
        <v>12</v>
      </c>
      <c r="CI14" s="6">
        <f t="shared" si="16"/>
        <v>3.614457831325301E-2</v>
      </c>
      <c r="CJ14" s="69">
        <v>15</v>
      </c>
      <c r="CK14" s="6">
        <f t="shared" si="17"/>
        <v>4.4776119402985072E-2</v>
      </c>
      <c r="CL14" s="69">
        <v>26</v>
      </c>
      <c r="CM14" s="47">
        <f>CL14/CL19</f>
        <v>7.6470588235294124E-2</v>
      </c>
      <c r="CN14" s="52">
        <v>32</v>
      </c>
      <c r="CO14" s="47">
        <f>CN14/CN19</f>
        <v>8.1012658227848103E-2</v>
      </c>
      <c r="CP14" s="52">
        <v>27</v>
      </c>
      <c r="CQ14" s="47">
        <f>CP14/CP19</f>
        <v>6.5853658536585369E-2</v>
      </c>
      <c r="CR14" s="52">
        <v>25</v>
      </c>
      <c r="CS14" s="19">
        <f>CR14/CR19</f>
        <v>5.8823529411764705E-2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8"/>
        <v>0</v>
      </c>
      <c r="F15" s="9"/>
      <c r="G15" s="6">
        <f t="shared" ref="G15" si="106">F15/F$19</f>
        <v>0</v>
      </c>
      <c r="H15" s="9"/>
      <c r="I15" s="6">
        <f t="shared" ref="I15" si="107">H15/H$19</f>
        <v>0</v>
      </c>
      <c r="J15" s="9"/>
      <c r="K15" s="6">
        <f t="shared" ref="K15" si="108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/>
      <c r="Y15" s="19"/>
      <c r="Z15" s="32">
        <v>1</v>
      </c>
      <c r="AA15" s="6">
        <f t="shared" ref="AA15" si="109">Z15/Z$19</f>
        <v>6.2893081761006293E-3</v>
      </c>
      <c r="AB15" s="3">
        <v>2</v>
      </c>
      <c r="AC15" s="6">
        <f t="shared" ref="AC15" si="110">AB15/AB$19</f>
        <v>1.0810810810810811E-2</v>
      </c>
      <c r="AD15" s="3">
        <v>2</v>
      </c>
      <c r="AE15" s="6">
        <f t="shared" ref="AE15" si="111">AD15/AD$19</f>
        <v>9.8039215686274508E-3</v>
      </c>
      <c r="AF15" s="3">
        <v>3</v>
      </c>
      <c r="AG15" s="6">
        <f t="shared" ref="AG15" si="112">AF15/AF$19</f>
        <v>1.4634146341463415E-2</v>
      </c>
      <c r="AH15" s="3">
        <v>4</v>
      </c>
      <c r="AI15" s="6">
        <f t="shared" ref="AI15" si="113">AH15/AH$19</f>
        <v>1.7167381974248927E-2</v>
      </c>
      <c r="AJ15" s="3">
        <v>3</v>
      </c>
      <c r="AK15" s="6">
        <f t="shared" si="3"/>
        <v>1.2048192771084338E-2</v>
      </c>
      <c r="AL15" s="69">
        <v>4</v>
      </c>
      <c r="AM15" s="6">
        <f t="shared" si="4"/>
        <v>1.5873015873015872E-2</v>
      </c>
      <c r="AN15" s="69">
        <v>1</v>
      </c>
      <c r="AO15" s="6">
        <f t="shared" si="5"/>
        <v>3.9215686274509803E-3</v>
      </c>
      <c r="AP15" s="69">
        <v>4</v>
      </c>
      <c r="AQ15" s="47">
        <f>AP15/AP19</f>
        <v>1.5936254980079681E-2</v>
      </c>
      <c r="AR15" s="52">
        <v>12</v>
      </c>
      <c r="AS15" s="47">
        <f>AR15/AR19</f>
        <v>4.1522491349480967E-2</v>
      </c>
      <c r="AT15" s="52">
        <v>16</v>
      </c>
      <c r="AU15" s="47">
        <f>AT15/AT19</f>
        <v>5.4054054054054057E-2</v>
      </c>
      <c r="AV15" s="52">
        <v>14</v>
      </c>
      <c r="AW15" s="19">
        <f>AV15/AV19</f>
        <v>4.3887147335423198E-2</v>
      </c>
      <c r="AX15" s="32">
        <v>1</v>
      </c>
      <c r="AY15" s="6">
        <f t="shared" ref="AY15" si="114">AX15/AX$19</f>
        <v>1.098901098901099E-2</v>
      </c>
      <c r="AZ15" s="3">
        <v>2</v>
      </c>
      <c r="BA15" s="6">
        <f t="shared" ref="BA15" si="115">AZ15/AZ$19</f>
        <v>2.0833333333333332E-2</v>
      </c>
      <c r="BB15" s="3">
        <v>3</v>
      </c>
      <c r="BC15" s="6">
        <f t="shared" ref="BC15" si="116">BB15/BB$19</f>
        <v>3.0927835051546393E-2</v>
      </c>
      <c r="BD15" s="3">
        <v>2</v>
      </c>
      <c r="BE15" s="6">
        <f t="shared" ref="BE15" si="117">BD15/BD$19</f>
        <v>2.2222222222222223E-2</v>
      </c>
      <c r="BF15" s="3">
        <v>3</v>
      </c>
      <c r="BG15" s="6">
        <f t="shared" ref="BG15" si="118">BF15/BF$19</f>
        <v>3.4883720930232558E-2</v>
      </c>
      <c r="BH15" s="3">
        <v>2</v>
      </c>
      <c r="BI15" s="6">
        <f t="shared" si="6"/>
        <v>2.5316455696202531E-2</v>
      </c>
      <c r="BJ15" s="69">
        <v>2</v>
      </c>
      <c r="BK15" s="6">
        <f t="shared" si="7"/>
        <v>2.8571428571428571E-2</v>
      </c>
      <c r="BL15" s="69">
        <v>1</v>
      </c>
      <c r="BM15" s="6">
        <f t="shared" si="8"/>
        <v>1.4084507042253521E-2</v>
      </c>
      <c r="BN15" s="69">
        <v>1</v>
      </c>
      <c r="BO15" s="47">
        <f>BN15/BN19</f>
        <v>1.4084507042253521E-2</v>
      </c>
      <c r="BP15" s="52">
        <v>3</v>
      </c>
      <c r="BQ15" s="47">
        <f>BP15/BP19</f>
        <v>3.3707865168539325E-2</v>
      </c>
      <c r="BR15" s="52">
        <v>5</v>
      </c>
      <c r="BS15" s="47">
        <f>BR15/BR19</f>
        <v>5.3191489361702128E-2</v>
      </c>
      <c r="BT15" s="52">
        <v>3</v>
      </c>
      <c r="BU15" s="19">
        <f>BT15/BT19</f>
        <v>3.4883720930232558E-2</v>
      </c>
      <c r="BV15" s="32">
        <f t="shared" si="9"/>
        <v>2</v>
      </c>
      <c r="BW15" s="6">
        <f t="shared" ref="BW15" si="119">BV15/BV$19</f>
        <v>7.7220077220077222E-3</v>
      </c>
      <c r="BX15" s="3">
        <f t="shared" si="10"/>
        <v>4</v>
      </c>
      <c r="BY15" s="6">
        <f t="shared" ref="BY15" si="120">BX15/BX$19</f>
        <v>1.3605442176870748E-2</v>
      </c>
      <c r="BZ15" s="3">
        <f t="shared" si="11"/>
        <v>5</v>
      </c>
      <c r="CA15" s="6">
        <f t="shared" ref="CA15" si="121">BZ15/BZ$19</f>
        <v>1.5974440894568689E-2</v>
      </c>
      <c r="CB15" s="3">
        <f t="shared" si="12"/>
        <v>5</v>
      </c>
      <c r="CC15" s="6">
        <f t="shared" ref="CC15" si="122">CB15/CB$19</f>
        <v>1.6393442622950821E-2</v>
      </c>
      <c r="CD15" s="3">
        <f t="shared" si="13"/>
        <v>7</v>
      </c>
      <c r="CE15" s="6">
        <f t="shared" ref="CE15" si="123">CD15/CD$19</f>
        <v>2.1341463414634148E-2</v>
      </c>
      <c r="CF15" s="3">
        <f t="shared" si="14"/>
        <v>5</v>
      </c>
      <c r="CG15" s="6">
        <f t="shared" si="15"/>
        <v>1.4749262536873156E-2</v>
      </c>
      <c r="CH15" s="69">
        <v>6</v>
      </c>
      <c r="CI15" s="6">
        <f t="shared" si="16"/>
        <v>1.8072289156626505E-2</v>
      </c>
      <c r="CJ15" s="69">
        <v>2</v>
      </c>
      <c r="CK15" s="6">
        <f t="shared" si="17"/>
        <v>5.9701492537313433E-3</v>
      </c>
      <c r="CL15" s="69">
        <v>5</v>
      </c>
      <c r="CM15" s="47">
        <f>CL15/CL19</f>
        <v>1.4705882352941176E-2</v>
      </c>
      <c r="CN15" s="52">
        <v>15</v>
      </c>
      <c r="CO15" s="47">
        <f>CN15/CN19</f>
        <v>3.7974683544303799E-2</v>
      </c>
      <c r="CP15" s="52">
        <v>21</v>
      </c>
      <c r="CQ15" s="47">
        <f>CP15/CP19</f>
        <v>5.1219512195121948E-2</v>
      </c>
      <c r="CR15" s="52">
        <v>17</v>
      </c>
      <c r="CS15" s="19">
        <f>CR15/CR19</f>
        <v>0.04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8"/>
        <v>0</v>
      </c>
      <c r="F16" s="9"/>
      <c r="G16" s="6">
        <f t="shared" ref="G16" si="124">F16/F$19</f>
        <v>0</v>
      </c>
      <c r="H16" s="9"/>
      <c r="I16" s="6">
        <f t="shared" ref="I16" si="125">H16/H$19</f>
        <v>0</v>
      </c>
      <c r="J16" s="9"/>
      <c r="K16" s="6">
        <f t="shared" ref="K16" si="126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/>
      <c r="W16" s="47"/>
      <c r="X16" s="52"/>
      <c r="Y16" s="19"/>
      <c r="Z16" s="32">
        <v>2</v>
      </c>
      <c r="AA16" s="6">
        <f t="shared" ref="AA16" si="127">Z16/Z$19</f>
        <v>1.2578616352201259E-2</v>
      </c>
      <c r="AB16" s="3">
        <v>1</v>
      </c>
      <c r="AC16" s="6">
        <f t="shared" ref="AC16" si="128">AB16/AB$19</f>
        <v>5.4054054054054057E-3</v>
      </c>
      <c r="AD16" s="3">
        <v>1</v>
      </c>
      <c r="AE16" s="6">
        <f t="shared" ref="AE16" si="129">AD16/AD$19</f>
        <v>4.9019607843137254E-3</v>
      </c>
      <c r="AF16" s="3">
        <v>1</v>
      </c>
      <c r="AG16" s="6">
        <f t="shared" ref="AG16" si="130">AF16/AF$19</f>
        <v>4.8780487804878049E-3</v>
      </c>
      <c r="AH16" s="3">
        <v>1</v>
      </c>
      <c r="AI16" s="6">
        <f t="shared" ref="AI16" si="131">AH16/AH$19</f>
        <v>4.2918454935622317E-3</v>
      </c>
      <c r="AJ16" s="3">
        <v>2</v>
      </c>
      <c r="AK16" s="6">
        <f t="shared" si="3"/>
        <v>8.0321285140562242E-3</v>
      </c>
      <c r="AL16" s="69"/>
      <c r="AM16" s="6"/>
      <c r="AN16" s="69"/>
      <c r="AO16" s="6"/>
      <c r="AP16" s="69"/>
      <c r="AQ16" s="47"/>
      <c r="AR16" s="52"/>
      <c r="AS16" s="47"/>
      <c r="AT16" s="52">
        <v>1</v>
      </c>
      <c r="AU16" s="47">
        <f>AT16/AT19</f>
        <v>3.3783783783783786E-3</v>
      </c>
      <c r="AV16" s="52">
        <v>1</v>
      </c>
      <c r="AW16" s="19">
        <f>AV16/AV19</f>
        <v>3.134796238244514E-3</v>
      </c>
      <c r="AX16" s="32"/>
      <c r="AY16" s="6"/>
      <c r="AZ16" s="3"/>
      <c r="BA16" s="6">
        <f t="shared" ref="BA16" si="132">AZ16/AZ$19</f>
        <v>0</v>
      </c>
      <c r="BB16" s="3"/>
      <c r="BC16" s="6">
        <f t="shared" ref="BC16" si="133">BB16/BB$19</f>
        <v>0</v>
      </c>
      <c r="BD16" s="3"/>
      <c r="BE16" s="6">
        <f t="shared" ref="BE16" si="134">BD16/BD$19</f>
        <v>0</v>
      </c>
      <c r="BF16" s="3"/>
      <c r="BG16" s="6">
        <f t="shared" ref="BG16" si="135">BF16/BF$19</f>
        <v>0</v>
      </c>
      <c r="BH16" s="3"/>
      <c r="BI16" s="6">
        <f t="shared" si="6"/>
        <v>0</v>
      </c>
      <c r="BJ16" s="69">
        <v>1</v>
      </c>
      <c r="BK16" s="6">
        <f t="shared" si="7"/>
        <v>1.4285714285714285E-2</v>
      </c>
      <c r="BL16" s="69"/>
      <c r="BM16" s="6"/>
      <c r="BN16" s="69"/>
      <c r="BO16" s="47"/>
      <c r="BP16" s="52">
        <v>1</v>
      </c>
      <c r="BQ16" s="47">
        <f>BP16/BP19</f>
        <v>1.1235955056179775E-2</v>
      </c>
      <c r="BR16" s="52"/>
      <c r="BS16" s="47"/>
      <c r="BT16" s="52"/>
      <c r="BU16" s="19"/>
      <c r="BV16" s="32">
        <f t="shared" si="9"/>
        <v>2</v>
      </c>
      <c r="BW16" s="6">
        <f t="shared" ref="BW16" si="136">BV16/BV$19</f>
        <v>7.7220077220077222E-3</v>
      </c>
      <c r="BX16" s="3">
        <f t="shared" si="10"/>
        <v>1</v>
      </c>
      <c r="BY16" s="6">
        <f t="shared" ref="BY16" si="137">BX16/BX$19</f>
        <v>3.4013605442176869E-3</v>
      </c>
      <c r="BZ16" s="3">
        <f t="shared" si="11"/>
        <v>1</v>
      </c>
      <c r="CA16" s="6">
        <f t="shared" ref="CA16" si="138">BZ16/BZ$19</f>
        <v>3.1948881789137379E-3</v>
      </c>
      <c r="CB16" s="3">
        <f t="shared" si="12"/>
        <v>1</v>
      </c>
      <c r="CC16" s="6">
        <f t="shared" ref="CC16" si="139">CB16/CB$19</f>
        <v>3.2786885245901639E-3</v>
      </c>
      <c r="CD16" s="3">
        <f t="shared" si="13"/>
        <v>1</v>
      </c>
      <c r="CE16" s="6">
        <f t="shared" ref="CE16" si="140">CD16/CD$19</f>
        <v>3.0487804878048782E-3</v>
      </c>
      <c r="CF16" s="3">
        <f t="shared" si="14"/>
        <v>2</v>
      </c>
      <c r="CG16" s="6">
        <f t="shared" si="15"/>
        <v>5.8997050147492625E-3</v>
      </c>
      <c r="CH16" s="69">
        <v>1</v>
      </c>
      <c r="CI16" s="6">
        <f t="shared" si="16"/>
        <v>3.0120481927710845E-3</v>
      </c>
      <c r="CJ16" s="69"/>
      <c r="CK16" s="6"/>
      <c r="CL16" s="69"/>
      <c r="CM16" s="47"/>
      <c r="CN16" s="52">
        <v>1</v>
      </c>
      <c r="CO16" s="47">
        <f>CN16/CN19</f>
        <v>2.5316455696202532E-3</v>
      </c>
      <c r="CP16" s="52">
        <v>1</v>
      </c>
      <c r="CQ16" s="47">
        <f>CP16/CP19</f>
        <v>2.4390243902439024E-3</v>
      </c>
      <c r="CR16" s="52">
        <v>1</v>
      </c>
      <c r="CS16" s="19">
        <f>CR16/CR19</f>
        <v>2.352941176470588E-3</v>
      </c>
    </row>
    <row r="17" spans="1:97" ht="47.25" customHeight="1" x14ac:dyDescent="0.25">
      <c r="A17" s="28" t="s">
        <v>6</v>
      </c>
      <c r="B17" s="35">
        <v>8</v>
      </c>
      <c r="C17" s="6">
        <f t="shared" si="18"/>
        <v>0.88888888888888884</v>
      </c>
      <c r="D17" s="9">
        <v>13</v>
      </c>
      <c r="E17" s="6">
        <f t="shared" si="18"/>
        <v>1</v>
      </c>
      <c r="F17" s="9">
        <v>12</v>
      </c>
      <c r="G17" s="6">
        <f t="shared" ref="G17" si="141">F17/F$19</f>
        <v>1</v>
      </c>
      <c r="H17" s="9">
        <v>10</v>
      </c>
      <c r="I17" s="6">
        <f t="shared" ref="I17" si="142">H17/H$19</f>
        <v>1</v>
      </c>
      <c r="J17" s="9">
        <v>9</v>
      </c>
      <c r="K17" s="6">
        <f t="shared" ref="K17" si="143">J17/J$19</f>
        <v>1</v>
      </c>
      <c r="L17" s="9">
        <v>11</v>
      </c>
      <c r="M17" s="6">
        <f t="shared" si="0"/>
        <v>1</v>
      </c>
      <c r="N17" s="69">
        <v>10</v>
      </c>
      <c r="O17" s="6">
        <f t="shared" si="1"/>
        <v>1</v>
      </c>
      <c r="P17" s="69">
        <v>9</v>
      </c>
      <c r="Q17" s="6">
        <f t="shared" si="2"/>
        <v>1</v>
      </c>
      <c r="R17" s="69">
        <v>17</v>
      </c>
      <c r="S17" s="47">
        <f>R17/R19</f>
        <v>0.94444444444444442</v>
      </c>
      <c r="T17" s="52">
        <v>16</v>
      </c>
      <c r="U17" s="47">
        <f>T17/T19</f>
        <v>0.94117647058823528</v>
      </c>
      <c r="V17" s="52">
        <v>17</v>
      </c>
      <c r="W17" s="47">
        <f>V17/V19</f>
        <v>0.85</v>
      </c>
      <c r="X17" s="52">
        <v>19</v>
      </c>
      <c r="Y17" s="19">
        <f>X17/X19</f>
        <v>0.95</v>
      </c>
      <c r="Z17" s="32">
        <v>127</v>
      </c>
      <c r="AA17" s="6">
        <f t="shared" ref="AA17" si="144">Z17/Z$19</f>
        <v>0.79874213836477992</v>
      </c>
      <c r="AB17" s="3">
        <v>133</v>
      </c>
      <c r="AC17" s="6">
        <f t="shared" ref="AC17" si="145">AB17/AB$19</f>
        <v>0.7189189189189189</v>
      </c>
      <c r="AD17" s="3">
        <v>136</v>
      </c>
      <c r="AE17" s="6">
        <f t="shared" ref="AE17" si="146">AD17/AD$19</f>
        <v>0.66666666666666663</v>
      </c>
      <c r="AF17" s="3">
        <v>142</v>
      </c>
      <c r="AG17" s="6">
        <f t="shared" ref="AG17" si="147">AF17/AF$19</f>
        <v>0.69268292682926824</v>
      </c>
      <c r="AH17" s="3">
        <v>157</v>
      </c>
      <c r="AI17" s="6">
        <f t="shared" ref="AI17" si="148">AH17/AH$19</f>
        <v>0.67381974248927035</v>
      </c>
      <c r="AJ17" s="3">
        <v>178</v>
      </c>
      <c r="AK17" s="6">
        <f t="shared" si="3"/>
        <v>0.71485943775100402</v>
      </c>
      <c r="AL17" s="69">
        <v>186</v>
      </c>
      <c r="AM17" s="6">
        <f t="shared" si="4"/>
        <v>0.73809523809523814</v>
      </c>
      <c r="AN17" s="69">
        <v>199</v>
      </c>
      <c r="AO17" s="6">
        <f t="shared" si="5"/>
        <v>0.7803921568627451</v>
      </c>
      <c r="AP17" s="69">
        <v>195</v>
      </c>
      <c r="AQ17" s="47">
        <f>AP17/AP19</f>
        <v>0.77689243027888444</v>
      </c>
      <c r="AR17" s="52">
        <v>219</v>
      </c>
      <c r="AS17" s="47">
        <f>AR17/AR19</f>
        <v>0.75778546712802763</v>
      </c>
      <c r="AT17" s="52">
        <v>214</v>
      </c>
      <c r="AU17" s="47">
        <f>AT17/AT19</f>
        <v>0.72297297297297303</v>
      </c>
      <c r="AV17" s="52">
        <v>234</v>
      </c>
      <c r="AW17" s="19">
        <f>AV17/AV19</f>
        <v>0.73354231974921635</v>
      </c>
      <c r="AX17" s="32">
        <v>79</v>
      </c>
      <c r="AY17" s="6">
        <f t="shared" ref="AY17" si="149">AX17/AX$19</f>
        <v>0.86813186813186816</v>
      </c>
      <c r="AZ17" s="3">
        <v>82</v>
      </c>
      <c r="BA17" s="6">
        <f t="shared" ref="BA17" si="150">AZ17/AZ$19</f>
        <v>0.85416666666666663</v>
      </c>
      <c r="BB17" s="3">
        <v>83</v>
      </c>
      <c r="BC17" s="6">
        <f t="shared" ref="BC17" si="151">BB17/BB$19</f>
        <v>0.85567010309278346</v>
      </c>
      <c r="BD17" s="3">
        <v>81</v>
      </c>
      <c r="BE17" s="6">
        <f t="shared" ref="BE17" si="152">BD17/BD$19</f>
        <v>0.9</v>
      </c>
      <c r="BF17" s="3">
        <v>77</v>
      </c>
      <c r="BG17" s="6">
        <f t="shared" ref="BG17" si="153">BF17/BF$19</f>
        <v>0.89534883720930236</v>
      </c>
      <c r="BH17" s="3">
        <v>70</v>
      </c>
      <c r="BI17" s="6">
        <f t="shared" si="6"/>
        <v>0.88607594936708856</v>
      </c>
      <c r="BJ17" s="69">
        <v>62</v>
      </c>
      <c r="BK17" s="6">
        <f t="shared" si="7"/>
        <v>0.88571428571428568</v>
      </c>
      <c r="BL17" s="69">
        <v>65</v>
      </c>
      <c r="BM17" s="6">
        <f t="shared" si="8"/>
        <v>0.91549295774647887</v>
      </c>
      <c r="BN17" s="69">
        <v>67</v>
      </c>
      <c r="BO17" s="47">
        <f>BN17/BN19</f>
        <v>0.94366197183098588</v>
      </c>
      <c r="BP17" s="52">
        <v>74</v>
      </c>
      <c r="BQ17" s="47">
        <f>BP17/BP19</f>
        <v>0.8314606741573034</v>
      </c>
      <c r="BR17" s="52">
        <v>80</v>
      </c>
      <c r="BS17" s="47">
        <f>BR17/BR19</f>
        <v>0.85106382978723405</v>
      </c>
      <c r="BT17" s="52">
        <v>73</v>
      </c>
      <c r="BU17" s="19">
        <f>BT17/BT19</f>
        <v>0.84883720930232553</v>
      </c>
      <c r="BV17" s="32">
        <f t="shared" si="9"/>
        <v>214</v>
      </c>
      <c r="BW17" s="6">
        <f t="shared" ref="BW17" si="154">BV17/BV$19</f>
        <v>0.82625482625482627</v>
      </c>
      <c r="BX17" s="3">
        <f t="shared" si="10"/>
        <v>228</v>
      </c>
      <c r="BY17" s="6">
        <f t="shared" ref="BY17" si="155">BX17/BX$19</f>
        <v>0.77551020408163263</v>
      </c>
      <c r="BZ17" s="3">
        <f t="shared" si="11"/>
        <v>231</v>
      </c>
      <c r="CA17" s="6">
        <f t="shared" ref="CA17" si="156">BZ17/BZ$19</f>
        <v>0.73801916932907352</v>
      </c>
      <c r="CB17" s="3">
        <f t="shared" si="12"/>
        <v>233</v>
      </c>
      <c r="CC17" s="6">
        <f t="shared" ref="CC17" si="157">CB17/CB$19</f>
        <v>0.76393442622950825</v>
      </c>
      <c r="CD17" s="3">
        <f t="shared" si="13"/>
        <v>243</v>
      </c>
      <c r="CE17" s="6">
        <f t="shared" ref="CE17" si="158">CD17/CD$19</f>
        <v>0.74085365853658536</v>
      </c>
      <c r="CF17" s="3">
        <f t="shared" si="14"/>
        <v>259</v>
      </c>
      <c r="CG17" s="6">
        <f t="shared" si="15"/>
        <v>0.7640117994100295</v>
      </c>
      <c r="CH17" s="69">
        <v>258</v>
      </c>
      <c r="CI17" s="6">
        <f t="shared" si="16"/>
        <v>0.77710843373493976</v>
      </c>
      <c r="CJ17" s="69">
        <v>273</v>
      </c>
      <c r="CK17" s="6">
        <f t="shared" si="17"/>
        <v>0.81492537313432833</v>
      </c>
      <c r="CL17" s="69">
        <v>279</v>
      </c>
      <c r="CM17" s="47">
        <f>CL17/CL19</f>
        <v>0.82058823529411762</v>
      </c>
      <c r="CN17" s="52">
        <v>309</v>
      </c>
      <c r="CO17" s="47">
        <f>CN17/CN19</f>
        <v>0.78227848101265818</v>
      </c>
      <c r="CP17" s="52">
        <v>311</v>
      </c>
      <c r="CQ17" s="47">
        <f>CP17/CP19</f>
        <v>0.75853658536585367</v>
      </c>
      <c r="CR17" s="52">
        <v>326</v>
      </c>
      <c r="CS17" s="19">
        <f>CR17/CR19</f>
        <v>0.76705882352941179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8"/>
        <v>0</v>
      </c>
      <c r="F18" s="10"/>
      <c r="G18" s="7">
        <f t="shared" ref="G18" si="159">F18/F$19</f>
        <v>0</v>
      </c>
      <c r="H18" s="10"/>
      <c r="I18" s="7">
        <f t="shared" ref="I18" si="160">H18/H$19</f>
        <v>0</v>
      </c>
      <c r="J18" s="10"/>
      <c r="K18" s="7">
        <f t="shared" ref="K18" si="161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>
        <v>2</v>
      </c>
      <c r="W18" s="72">
        <f>V18/V19</f>
        <v>0.1</v>
      </c>
      <c r="X18" s="50">
        <v>1</v>
      </c>
      <c r="Y18" s="56">
        <f>X18/X19</f>
        <v>0.05</v>
      </c>
      <c r="Z18" s="33"/>
      <c r="AA18" s="7"/>
      <c r="AB18" s="4">
        <v>1</v>
      </c>
      <c r="AC18" s="7">
        <f t="shared" ref="AC18" si="162">AB18/AB$19</f>
        <v>5.4054054054054057E-3</v>
      </c>
      <c r="AD18" s="4">
        <v>1</v>
      </c>
      <c r="AE18" s="7">
        <f t="shared" ref="AE18" si="163">AD18/AD$19</f>
        <v>4.9019607843137254E-3</v>
      </c>
      <c r="AF18" s="4"/>
      <c r="AG18" s="7">
        <f t="shared" ref="AG18" si="164">AF18/AF$19</f>
        <v>0</v>
      </c>
      <c r="AH18" s="4"/>
      <c r="AI18" s="7">
        <f t="shared" ref="AI18" si="165">AH18/AH$19</f>
        <v>0</v>
      </c>
      <c r="AJ18" s="4"/>
      <c r="AK18" s="7">
        <f t="shared" si="3"/>
        <v>0</v>
      </c>
      <c r="AL18" s="68">
        <v>33</v>
      </c>
      <c r="AM18" s="7">
        <f t="shared" si="4"/>
        <v>0.13095238095238096</v>
      </c>
      <c r="AN18" s="68">
        <v>25</v>
      </c>
      <c r="AO18" s="7">
        <f t="shared" si="5"/>
        <v>9.8039215686274508E-2</v>
      </c>
      <c r="AP18" s="68"/>
      <c r="AQ18" s="46"/>
      <c r="AR18" s="50"/>
      <c r="AS18" s="72"/>
      <c r="AT18" s="50">
        <v>24</v>
      </c>
      <c r="AU18" s="72">
        <f>AT18/AT19</f>
        <v>8.1081081081081086E-2</v>
      </c>
      <c r="AV18" s="50">
        <v>26</v>
      </c>
      <c r="AW18" s="56">
        <f>AV18/AV19</f>
        <v>8.1504702194357362E-2</v>
      </c>
      <c r="AX18" s="33"/>
      <c r="AY18" s="7"/>
      <c r="AZ18" s="4">
        <v>1</v>
      </c>
      <c r="BA18" s="7">
        <f t="shared" ref="BA18" si="166">AZ18/AZ$19</f>
        <v>1.0416666666666666E-2</v>
      </c>
      <c r="BB18" s="4">
        <v>1</v>
      </c>
      <c r="BC18" s="7">
        <f t="shared" ref="BC18" si="167">BB18/BB$19</f>
        <v>1.0309278350515464E-2</v>
      </c>
      <c r="BD18" s="4">
        <v>1</v>
      </c>
      <c r="BE18" s="7">
        <f t="shared" ref="BE18" si="168">BD18/BD$19</f>
        <v>1.1111111111111112E-2</v>
      </c>
      <c r="BF18" s="4">
        <v>1</v>
      </c>
      <c r="BG18" s="7">
        <f t="shared" ref="BG18" si="169">BF18/BF$19</f>
        <v>1.1627906976744186E-2</v>
      </c>
      <c r="BH18" s="4"/>
      <c r="BI18" s="7">
        <f t="shared" si="6"/>
        <v>0</v>
      </c>
      <c r="BJ18" s="68">
        <v>1</v>
      </c>
      <c r="BK18" s="7">
        <f t="shared" si="7"/>
        <v>1.4285714285714285E-2</v>
      </c>
      <c r="BL18" s="68"/>
      <c r="BM18" s="7"/>
      <c r="BN18" s="68"/>
      <c r="BO18" s="46"/>
      <c r="BP18" s="50"/>
      <c r="BQ18" s="72"/>
      <c r="BR18" s="50"/>
      <c r="BS18" s="72"/>
      <c r="BT18" s="50"/>
      <c r="BU18" s="56"/>
      <c r="BV18" s="33"/>
      <c r="BW18" s="7"/>
      <c r="BX18" s="4">
        <f t="shared" si="10"/>
        <v>2</v>
      </c>
      <c r="BY18" s="7">
        <f t="shared" ref="BY18" si="170">BX18/BX$19</f>
        <v>6.8027210884353739E-3</v>
      </c>
      <c r="BZ18" s="4">
        <f t="shared" si="11"/>
        <v>2</v>
      </c>
      <c r="CA18" s="7">
        <f t="shared" ref="CA18" si="171">BZ18/BZ$19</f>
        <v>6.3897763578274758E-3</v>
      </c>
      <c r="CB18" s="4">
        <f t="shared" si="12"/>
        <v>1</v>
      </c>
      <c r="CC18" s="7">
        <f t="shared" ref="CC18" si="172">CB18/CB$19</f>
        <v>3.2786885245901639E-3</v>
      </c>
      <c r="CD18" s="4">
        <f t="shared" si="13"/>
        <v>1</v>
      </c>
      <c r="CE18" s="7">
        <f t="shared" ref="CE18" si="173">CD18/CD$19</f>
        <v>3.0487804878048782E-3</v>
      </c>
      <c r="CF18" s="4">
        <f t="shared" si="14"/>
        <v>0</v>
      </c>
      <c r="CG18" s="7">
        <f t="shared" si="15"/>
        <v>0</v>
      </c>
      <c r="CH18" s="68">
        <v>34</v>
      </c>
      <c r="CI18" s="7">
        <f t="shared" si="16"/>
        <v>0.10240963855421686</v>
      </c>
      <c r="CJ18" s="68">
        <v>25</v>
      </c>
      <c r="CK18" s="7">
        <f t="shared" si="17"/>
        <v>7.4626865671641784E-2</v>
      </c>
      <c r="CL18" s="68"/>
      <c r="CM18" s="46"/>
      <c r="CN18" s="50"/>
      <c r="CO18" s="72"/>
      <c r="CP18" s="50">
        <v>26</v>
      </c>
      <c r="CQ18" s="72">
        <f>CP18/CP19</f>
        <v>6.3414634146341464E-2</v>
      </c>
      <c r="CR18" s="50">
        <v>27</v>
      </c>
      <c r="CS18" s="56">
        <f>CR18/CR19</f>
        <v>6.3529411764705876E-2</v>
      </c>
    </row>
    <row r="19" spans="1:97" ht="47.25" customHeight="1" thickTop="1" thickBot="1" x14ac:dyDescent="0.3">
      <c r="A19" s="31" t="s">
        <v>8</v>
      </c>
      <c r="B19" s="42">
        <f>SUM(B11:B18)</f>
        <v>9</v>
      </c>
      <c r="C19" s="43"/>
      <c r="D19" s="43">
        <f t="shared" ref="D19:CD19" si="174">SUM(D11:D18)</f>
        <v>13</v>
      </c>
      <c r="E19" s="43"/>
      <c r="F19" s="43">
        <f t="shared" si="174"/>
        <v>12</v>
      </c>
      <c r="G19" s="43"/>
      <c r="H19" s="43">
        <f t="shared" si="174"/>
        <v>10</v>
      </c>
      <c r="I19" s="43"/>
      <c r="J19" s="43">
        <f t="shared" si="174"/>
        <v>9</v>
      </c>
      <c r="K19" s="43"/>
      <c r="L19" s="43">
        <f>SUM(L11:L18)</f>
        <v>11</v>
      </c>
      <c r="M19" s="63"/>
      <c r="N19" s="48">
        <f>SUM(N11:N18)</f>
        <v>10</v>
      </c>
      <c r="O19" s="48"/>
      <c r="P19" s="48">
        <f>SUM(P11:P18)</f>
        <v>9</v>
      </c>
      <c r="Q19" s="48"/>
      <c r="R19" s="66">
        <f>SUM(R11:R18)</f>
        <v>18</v>
      </c>
      <c r="S19" s="43"/>
      <c r="T19" s="54">
        <f>SUM(T11:T18)</f>
        <v>17</v>
      </c>
      <c r="U19" s="77"/>
      <c r="V19" s="54">
        <f>SUM(V11:V18)</f>
        <v>20</v>
      </c>
      <c r="W19" s="77"/>
      <c r="X19" s="54">
        <f>SUM(X11:X18)</f>
        <v>20</v>
      </c>
      <c r="Y19" s="65"/>
      <c r="Z19" s="42">
        <f t="shared" si="174"/>
        <v>159</v>
      </c>
      <c r="AA19" s="43"/>
      <c r="AB19" s="43">
        <f t="shared" si="174"/>
        <v>185</v>
      </c>
      <c r="AC19" s="43"/>
      <c r="AD19" s="43">
        <f t="shared" si="174"/>
        <v>204</v>
      </c>
      <c r="AE19" s="43"/>
      <c r="AF19" s="43">
        <f t="shared" si="174"/>
        <v>205</v>
      </c>
      <c r="AG19" s="43"/>
      <c r="AH19" s="43">
        <f t="shared" si="174"/>
        <v>233</v>
      </c>
      <c r="AI19" s="43"/>
      <c r="AJ19" s="43">
        <f>SUM(AJ11:AJ18)</f>
        <v>249</v>
      </c>
      <c r="AK19" s="63"/>
      <c r="AL19" s="48">
        <f>SUM(AL11:AL18)</f>
        <v>252</v>
      </c>
      <c r="AM19" s="48"/>
      <c r="AN19" s="48">
        <f>SUM(AN11:AN18)</f>
        <v>255</v>
      </c>
      <c r="AO19" s="48"/>
      <c r="AP19" s="66">
        <f>SUM(AP11:AP18)</f>
        <v>251</v>
      </c>
      <c r="AQ19" s="43"/>
      <c r="AR19" s="54">
        <f>SUM(AR11:AR18)</f>
        <v>289</v>
      </c>
      <c r="AS19" s="77"/>
      <c r="AT19" s="54">
        <f>SUM(AT11:AT18)</f>
        <v>296</v>
      </c>
      <c r="AU19" s="77"/>
      <c r="AV19" s="54">
        <f>SUM(AV11:AV18)</f>
        <v>319</v>
      </c>
      <c r="AW19" s="65"/>
      <c r="AX19" s="42">
        <f t="shared" si="174"/>
        <v>91</v>
      </c>
      <c r="AY19" s="43"/>
      <c r="AZ19" s="43">
        <f t="shared" si="174"/>
        <v>96</v>
      </c>
      <c r="BA19" s="43"/>
      <c r="BB19" s="43">
        <f t="shared" si="174"/>
        <v>97</v>
      </c>
      <c r="BC19" s="43"/>
      <c r="BD19" s="43">
        <f t="shared" si="174"/>
        <v>90</v>
      </c>
      <c r="BE19" s="43"/>
      <c r="BF19" s="43">
        <f t="shared" si="174"/>
        <v>86</v>
      </c>
      <c r="BG19" s="43"/>
      <c r="BH19" s="43">
        <f>SUM(BH11:BH18)</f>
        <v>79</v>
      </c>
      <c r="BI19" s="63"/>
      <c r="BJ19" s="48">
        <f>SUM(BJ11:BJ18)</f>
        <v>70</v>
      </c>
      <c r="BK19" s="48"/>
      <c r="BL19" s="48">
        <f>SUM(BL11:BL18)</f>
        <v>71</v>
      </c>
      <c r="BM19" s="48"/>
      <c r="BN19" s="66">
        <f>SUM(BN11:BN18)</f>
        <v>71</v>
      </c>
      <c r="BO19" s="43"/>
      <c r="BP19" s="54">
        <f>SUM(BP11:BP18)</f>
        <v>89</v>
      </c>
      <c r="BQ19" s="77"/>
      <c r="BR19" s="54">
        <f>SUM(BR11:BR18)</f>
        <v>94</v>
      </c>
      <c r="BS19" s="77"/>
      <c r="BT19" s="54">
        <f>SUM(BT11:BT18)</f>
        <v>86</v>
      </c>
      <c r="BU19" s="65"/>
      <c r="BV19" s="42">
        <f t="shared" si="174"/>
        <v>259</v>
      </c>
      <c r="BW19" s="43"/>
      <c r="BX19" s="43">
        <f t="shared" si="174"/>
        <v>294</v>
      </c>
      <c r="BY19" s="43"/>
      <c r="BZ19" s="43">
        <f t="shared" si="174"/>
        <v>313</v>
      </c>
      <c r="CA19" s="43"/>
      <c r="CB19" s="43">
        <f t="shared" si="174"/>
        <v>305</v>
      </c>
      <c r="CC19" s="43"/>
      <c r="CD19" s="43">
        <f t="shared" si="174"/>
        <v>328</v>
      </c>
      <c r="CE19" s="43"/>
      <c r="CF19" s="43">
        <f t="shared" ref="CF19" si="175">SUM(CF11:CF18)</f>
        <v>339</v>
      </c>
      <c r="CG19" s="63"/>
      <c r="CH19" s="48">
        <f>SUM(CH11:CH18)</f>
        <v>332</v>
      </c>
      <c r="CI19" s="48"/>
      <c r="CJ19" s="48">
        <f>SUM(CJ11:CJ18)</f>
        <v>335</v>
      </c>
      <c r="CK19" s="48"/>
      <c r="CL19" s="66">
        <f>SUM(CL11:CL18)</f>
        <v>340</v>
      </c>
      <c r="CM19" s="43"/>
      <c r="CN19" s="54">
        <f>SUM(CN11:CN18)</f>
        <v>395</v>
      </c>
      <c r="CO19" s="77"/>
      <c r="CP19" s="54">
        <f>SUM(CP11:CP18)</f>
        <v>410</v>
      </c>
      <c r="CQ19" s="77"/>
      <c r="CR19" s="54">
        <f>SUM(CR11:CR18)</f>
        <v>425</v>
      </c>
      <c r="CS19" s="65"/>
    </row>
  </sheetData>
  <mergeCells count="55">
    <mergeCell ref="CP8:CQ8"/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L8:BM8"/>
    <mergeCell ref="AL8:AM8"/>
    <mergeCell ref="AN8:AO8"/>
    <mergeCell ref="CD8:CE8"/>
    <mergeCell ref="V8:W8"/>
    <mergeCell ref="AT8:AU8"/>
    <mergeCell ref="AD8:AE8"/>
    <mergeCell ref="AB8:AC8"/>
    <mergeCell ref="N8:O8"/>
    <mergeCell ref="BT8:BU8"/>
    <mergeCell ref="BJ8:BK8"/>
    <mergeCell ref="BR8:BS8"/>
    <mergeCell ref="BZ8:CA8"/>
    <mergeCell ref="BV7:CS7"/>
    <mergeCell ref="T8:U8"/>
    <mergeCell ref="A6:CS6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R8:AS8"/>
    <mergeCell ref="BP8:BQ8"/>
    <mergeCell ref="CN8:CO8"/>
    <mergeCell ref="P8:Q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</mergeCells>
  <printOptions horizontalCentered="1"/>
  <pageMargins left="0.7" right="0.7" top="0.75" bottom="0.75" header="0.3" footer="0.3"/>
  <pageSetup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S19"/>
  <sheetViews>
    <sheetView zoomScale="85" zoomScaleNormal="85" workbookViewId="0">
      <selection sqref="A1:CS1"/>
    </sheetView>
  </sheetViews>
  <sheetFormatPr defaultRowHeight="15" x14ac:dyDescent="0.25"/>
  <cols>
    <col min="1" max="1" width="24.28515625" bestFit="1" customWidth="1"/>
    <col min="2" max="3" width="9.140625" customWidth="1"/>
    <col min="4" max="21" width="9.140625" hidden="1" customWidth="1"/>
    <col min="22" max="25" width="9.140625" customWidth="1"/>
    <col min="28" max="33" width="9.140625" hidden="1" customWidth="1"/>
    <col min="34" max="45" width="0" hidden="1" customWidth="1"/>
    <col min="52" max="57" width="9.140625" hidden="1" customWidth="1"/>
    <col min="58" max="69" width="0" hidden="1" customWidth="1"/>
    <col min="76" max="81" width="9.140625" hidden="1" customWidth="1"/>
    <col min="82" max="93" width="0" hidden="1" customWidth="1"/>
  </cols>
  <sheetData>
    <row r="1" spans="1:97" ht="18.75" x14ac:dyDescent="0.3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</row>
    <row r="2" spans="1:97" ht="18.75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8.75" x14ac:dyDescent="0.3">
      <c r="A4" s="2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27" customHeight="1" thickBot="1" x14ac:dyDescent="0.3">
      <c r="A6" s="93" t="s">
        <v>42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</row>
    <row r="7" spans="1:97" ht="40.5" customHeight="1" x14ac:dyDescent="0.25">
      <c r="A7" s="27"/>
      <c r="B7" s="96" t="s">
        <v>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8"/>
      <c r="Z7" s="87" t="s">
        <v>20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9"/>
      <c r="AX7" s="87" t="s">
        <v>21</v>
      </c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9"/>
      <c r="BV7" s="90" t="s">
        <v>8</v>
      </c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2"/>
    </row>
    <row r="8" spans="1:97" ht="16.5" thickBot="1" x14ac:dyDescent="0.3">
      <c r="A8" s="39" t="s">
        <v>33</v>
      </c>
      <c r="B8" s="83">
        <v>2010</v>
      </c>
      <c r="C8" s="79"/>
      <c r="D8" s="78">
        <v>2014</v>
      </c>
      <c r="E8" s="79"/>
      <c r="F8" s="78">
        <v>2015</v>
      </c>
      <c r="G8" s="79"/>
      <c r="H8" s="78">
        <v>2016</v>
      </c>
      <c r="I8" s="79"/>
      <c r="J8" s="78">
        <v>2017</v>
      </c>
      <c r="K8" s="79"/>
      <c r="L8" s="78">
        <v>2018</v>
      </c>
      <c r="M8" s="79"/>
      <c r="N8" s="78">
        <v>2019</v>
      </c>
      <c r="O8" s="79"/>
      <c r="P8" s="78">
        <v>2020</v>
      </c>
      <c r="Q8" s="79"/>
      <c r="R8" s="78">
        <v>2021</v>
      </c>
      <c r="S8" s="79"/>
      <c r="T8" s="78">
        <v>2022</v>
      </c>
      <c r="U8" s="80"/>
      <c r="V8" s="78">
        <v>2023</v>
      </c>
      <c r="W8" s="80"/>
      <c r="X8" s="78">
        <v>2024</v>
      </c>
      <c r="Y8" s="81"/>
      <c r="Z8" s="83">
        <v>2010</v>
      </c>
      <c r="AA8" s="79"/>
      <c r="AB8" s="78">
        <v>2014</v>
      </c>
      <c r="AC8" s="79"/>
      <c r="AD8" s="78">
        <v>2015</v>
      </c>
      <c r="AE8" s="79"/>
      <c r="AF8" s="78">
        <v>2016</v>
      </c>
      <c r="AG8" s="79"/>
      <c r="AH8" s="78">
        <v>2017</v>
      </c>
      <c r="AI8" s="79"/>
      <c r="AJ8" s="78">
        <v>2018</v>
      </c>
      <c r="AK8" s="79"/>
      <c r="AL8" s="78">
        <v>2019</v>
      </c>
      <c r="AM8" s="79"/>
      <c r="AN8" s="78">
        <v>2020</v>
      </c>
      <c r="AO8" s="79"/>
      <c r="AP8" s="78">
        <v>2021</v>
      </c>
      <c r="AQ8" s="79"/>
      <c r="AR8" s="78">
        <v>2022</v>
      </c>
      <c r="AS8" s="80"/>
      <c r="AT8" s="78">
        <v>2023</v>
      </c>
      <c r="AU8" s="80"/>
      <c r="AV8" s="78">
        <v>2024</v>
      </c>
      <c r="AW8" s="81"/>
      <c r="AX8" s="83">
        <v>2010</v>
      </c>
      <c r="AY8" s="79"/>
      <c r="AZ8" s="78">
        <v>2014</v>
      </c>
      <c r="BA8" s="79"/>
      <c r="BB8" s="78">
        <v>2015</v>
      </c>
      <c r="BC8" s="79"/>
      <c r="BD8" s="78">
        <v>2016</v>
      </c>
      <c r="BE8" s="79"/>
      <c r="BF8" s="78">
        <v>2017</v>
      </c>
      <c r="BG8" s="79"/>
      <c r="BH8" s="78">
        <v>2018</v>
      </c>
      <c r="BI8" s="79"/>
      <c r="BJ8" s="78">
        <v>2019</v>
      </c>
      <c r="BK8" s="79"/>
      <c r="BL8" s="78">
        <v>2020</v>
      </c>
      <c r="BM8" s="79"/>
      <c r="BN8" s="78">
        <v>2021</v>
      </c>
      <c r="BO8" s="79"/>
      <c r="BP8" s="78">
        <v>2022</v>
      </c>
      <c r="BQ8" s="80"/>
      <c r="BR8" s="78">
        <v>2023</v>
      </c>
      <c r="BS8" s="80"/>
      <c r="BT8" s="78">
        <v>2024</v>
      </c>
      <c r="BU8" s="81"/>
      <c r="BV8" s="83">
        <v>2010</v>
      </c>
      <c r="BW8" s="79"/>
      <c r="BX8" s="78">
        <v>2014</v>
      </c>
      <c r="BY8" s="79"/>
      <c r="BZ8" s="78">
        <v>2015</v>
      </c>
      <c r="CA8" s="79"/>
      <c r="CB8" s="78">
        <v>2016</v>
      </c>
      <c r="CC8" s="79"/>
      <c r="CD8" s="78">
        <v>2017</v>
      </c>
      <c r="CE8" s="79"/>
      <c r="CF8" s="78">
        <v>2018</v>
      </c>
      <c r="CG8" s="79"/>
      <c r="CH8" s="78">
        <v>2019</v>
      </c>
      <c r="CI8" s="79"/>
      <c r="CJ8" s="78">
        <v>2020</v>
      </c>
      <c r="CK8" s="79"/>
      <c r="CL8" s="78">
        <v>2021</v>
      </c>
      <c r="CM8" s="79"/>
      <c r="CN8" s="78">
        <v>2022</v>
      </c>
      <c r="CO8" s="80"/>
      <c r="CP8" s="78">
        <v>2023</v>
      </c>
      <c r="CQ8" s="80"/>
      <c r="CR8" s="78">
        <v>2024</v>
      </c>
      <c r="CS8" s="81"/>
    </row>
    <row r="9" spans="1:97" ht="47.25" customHeight="1" x14ac:dyDescent="0.25">
      <c r="A9" s="30" t="s">
        <v>9</v>
      </c>
      <c r="B9" s="37">
        <v>9</v>
      </c>
      <c r="C9" s="8">
        <f>B9/B$19</f>
        <v>0.81818181818181823</v>
      </c>
      <c r="D9" s="11">
        <v>5</v>
      </c>
      <c r="E9" s="8">
        <f>D9/D$19</f>
        <v>0.35714285714285715</v>
      </c>
      <c r="F9" s="11">
        <v>6</v>
      </c>
      <c r="G9" s="8">
        <f>F9/F$19</f>
        <v>0.42857142857142855</v>
      </c>
      <c r="H9" s="11">
        <v>9</v>
      </c>
      <c r="I9" s="8">
        <f>H9/H$19</f>
        <v>0.52941176470588236</v>
      </c>
      <c r="J9" s="11">
        <v>8</v>
      </c>
      <c r="K9" s="8">
        <f>J9/J$19</f>
        <v>0.53333333333333333</v>
      </c>
      <c r="L9" s="11">
        <v>8</v>
      </c>
      <c r="M9" s="8">
        <f t="shared" ref="M9:M18" si="0">L9/L$19</f>
        <v>0.5714285714285714</v>
      </c>
      <c r="N9" s="67">
        <v>10</v>
      </c>
      <c r="O9" s="8">
        <f t="shared" ref="O9:O17" si="1">N9/N$19</f>
        <v>0.625</v>
      </c>
      <c r="P9" s="67">
        <v>9</v>
      </c>
      <c r="Q9" s="8">
        <f t="shared" ref="Q9:Q17" si="2">P9/P$19</f>
        <v>0.52941176470588236</v>
      </c>
      <c r="R9" s="67">
        <v>10</v>
      </c>
      <c r="S9" s="45">
        <f>R9/R19</f>
        <v>0.47619047619047616</v>
      </c>
      <c r="T9" s="49">
        <v>10</v>
      </c>
      <c r="U9" s="73">
        <f>T9/T19</f>
        <v>0.43478260869565216</v>
      </c>
      <c r="V9" s="49">
        <v>12</v>
      </c>
      <c r="W9" s="73">
        <f>V9/V19</f>
        <v>0.46153846153846156</v>
      </c>
      <c r="X9" s="49">
        <v>15</v>
      </c>
      <c r="Y9" s="55">
        <f>X9/X19</f>
        <v>0.4838709677419355</v>
      </c>
      <c r="Z9" s="34">
        <v>13</v>
      </c>
      <c r="AA9" s="8">
        <f>Z9/Z$19</f>
        <v>0.59090909090909094</v>
      </c>
      <c r="AB9" s="5">
        <v>16</v>
      </c>
      <c r="AC9" s="8">
        <f>AB9/AB$19</f>
        <v>0.64</v>
      </c>
      <c r="AD9" s="5">
        <v>17</v>
      </c>
      <c r="AE9" s="8">
        <f>AD9/AD$19</f>
        <v>0.68</v>
      </c>
      <c r="AF9" s="5">
        <v>22</v>
      </c>
      <c r="AG9" s="8">
        <f>AF9/AF$19</f>
        <v>0.6875</v>
      </c>
      <c r="AH9" s="5">
        <v>19</v>
      </c>
      <c r="AI9" s="8">
        <f>AH9/AH$19</f>
        <v>0.5757575757575758</v>
      </c>
      <c r="AJ9" s="5">
        <v>24</v>
      </c>
      <c r="AK9" s="8">
        <f t="shared" ref="AK9:AK18" si="3">AJ9/AJ$19</f>
        <v>0.6</v>
      </c>
      <c r="AL9" s="67">
        <v>23</v>
      </c>
      <c r="AM9" s="8">
        <f t="shared" ref="AM9:AM17" si="4">AL9/AL$19</f>
        <v>0.52272727272727271</v>
      </c>
      <c r="AN9" s="67">
        <v>22</v>
      </c>
      <c r="AO9" s="8">
        <f t="shared" ref="AO9:AO18" si="5">AN9/AN$19</f>
        <v>0.5</v>
      </c>
      <c r="AP9" s="67">
        <v>27</v>
      </c>
      <c r="AQ9" s="45">
        <f>AP9/AP19</f>
        <v>0.55102040816326525</v>
      </c>
      <c r="AR9" s="49">
        <v>23</v>
      </c>
      <c r="AS9" s="73">
        <f>AR9/AR19</f>
        <v>0.57499999999999996</v>
      </c>
      <c r="AT9" s="49">
        <v>23</v>
      </c>
      <c r="AU9" s="73">
        <f>AT9/AT19</f>
        <v>0.53488372093023251</v>
      </c>
      <c r="AV9" s="49">
        <v>23</v>
      </c>
      <c r="AW9" s="55">
        <f>AV9/AV19</f>
        <v>0.52272727272727271</v>
      </c>
      <c r="AX9" s="34">
        <v>16</v>
      </c>
      <c r="AY9" s="8">
        <f>AX9/AX$19</f>
        <v>0.38095238095238093</v>
      </c>
      <c r="AZ9" s="5">
        <v>22</v>
      </c>
      <c r="BA9" s="8">
        <f>AZ9/AZ$19</f>
        <v>0.44897959183673469</v>
      </c>
      <c r="BB9" s="5">
        <v>20</v>
      </c>
      <c r="BC9" s="8">
        <f>BB9/BB$19</f>
        <v>0.46511627906976744</v>
      </c>
      <c r="BD9" s="5">
        <v>19</v>
      </c>
      <c r="BE9" s="8">
        <f>BD9/BD$19</f>
        <v>0.45238095238095238</v>
      </c>
      <c r="BF9" s="5">
        <v>18</v>
      </c>
      <c r="BG9" s="8">
        <f>BF9/BF$19</f>
        <v>0.42857142857142855</v>
      </c>
      <c r="BH9" s="5">
        <v>19</v>
      </c>
      <c r="BI9" s="8">
        <f t="shared" ref="BI9:BI18" si="6">BH9/BH$19</f>
        <v>0.43181818181818182</v>
      </c>
      <c r="BJ9" s="67">
        <v>19</v>
      </c>
      <c r="BK9" s="8">
        <f t="shared" ref="BK9:BK17" si="7">BJ9/BJ$19</f>
        <v>0.46341463414634149</v>
      </c>
      <c r="BL9" s="67">
        <v>19</v>
      </c>
      <c r="BM9" s="8">
        <f t="shared" ref="BM9:BM17" si="8">BL9/BL$19</f>
        <v>0.5</v>
      </c>
      <c r="BN9" s="67">
        <v>20</v>
      </c>
      <c r="BO9" s="45">
        <f>BN9/BN19</f>
        <v>0.58823529411764708</v>
      </c>
      <c r="BP9" s="49">
        <v>19</v>
      </c>
      <c r="BQ9" s="73">
        <f>BP9/BP19</f>
        <v>0.5757575757575758</v>
      </c>
      <c r="BR9" s="49">
        <v>18</v>
      </c>
      <c r="BS9" s="73">
        <f>BR9/BR19</f>
        <v>0.54545454545454541</v>
      </c>
      <c r="BT9" s="49">
        <v>16</v>
      </c>
      <c r="BU9" s="55">
        <f>BT9/BT19</f>
        <v>0.59259259259259256</v>
      </c>
      <c r="BV9" s="34">
        <f t="shared" ref="BV9:BV17" si="9">B9+Z9+AX9</f>
        <v>38</v>
      </c>
      <c r="BW9" s="8">
        <f>BV9/BV$19</f>
        <v>0.50666666666666671</v>
      </c>
      <c r="BX9" s="5">
        <f t="shared" ref="BX9:BX18" si="10">D9+AB9+AZ9</f>
        <v>43</v>
      </c>
      <c r="BY9" s="8">
        <f>BX9/BX$19</f>
        <v>0.48863636363636365</v>
      </c>
      <c r="BZ9" s="5">
        <f t="shared" ref="BZ9:BZ18" si="11">F9+AD9+BB9</f>
        <v>43</v>
      </c>
      <c r="CA9" s="8">
        <f>BZ9/BZ$19</f>
        <v>0.52439024390243905</v>
      </c>
      <c r="CB9" s="5">
        <f t="shared" ref="CB9:CB18" si="12">H9+AF9+BD9</f>
        <v>50</v>
      </c>
      <c r="CC9" s="8">
        <f>CB9/CB$19</f>
        <v>0.5494505494505495</v>
      </c>
      <c r="CD9" s="5">
        <f t="shared" ref="CD9:CD18" si="13">J9+AH9+BF9</f>
        <v>45</v>
      </c>
      <c r="CE9" s="8">
        <f>CD9/CD$19</f>
        <v>0.5</v>
      </c>
      <c r="CF9" s="5">
        <f t="shared" ref="CF9:CF18" si="14">L9+AJ9+BH9</f>
        <v>51</v>
      </c>
      <c r="CG9" s="8">
        <f t="shared" ref="CG9:CG18" si="15">CF9/CF$19</f>
        <v>0.52040816326530615</v>
      </c>
      <c r="CH9" s="67">
        <v>52</v>
      </c>
      <c r="CI9" s="8">
        <f t="shared" ref="CI9:CI17" si="16">CH9/CH$19</f>
        <v>0.51485148514851486</v>
      </c>
      <c r="CJ9" s="67">
        <v>50</v>
      </c>
      <c r="CK9" s="8">
        <f t="shared" ref="CK9:CK18" si="17">CJ9/CJ$19</f>
        <v>0.50505050505050508</v>
      </c>
      <c r="CL9" s="67">
        <v>57</v>
      </c>
      <c r="CM9" s="45">
        <f>CL9/CL19</f>
        <v>0.54807692307692313</v>
      </c>
      <c r="CN9" s="49">
        <v>52</v>
      </c>
      <c r="CO9" s="73">
        <f>CN9/CN19</f>
        <v>0.54166666666666663</v>
      </c>
      <c r="CP9" s="49">
        <v>53</v>
      </c>
      <c r="CQ9" s="73">
        <f>CP9/CP19</f>
        <v>0.51960784313725494</v>
      </c>
      <c r="CR9" s="49">
        <v>54</v>
      </c>
      <c r="CS9" s="55">
        <f>CR9/CR19</f>
        <v>0.52941176470588236</v>
      </c>
    </row>
    <row r="10" spans="1:97" ht="47.25" customHeight="1" thickBot="1" x14ac:dyDescent="0.3">
      <c r="A10" s="29" t="s">
        <v>10</v>
      </c>
      <c r="B10" s="36">
        <v>2</v>
      </c>
      <c r="C10" s="7">
        <f t="shared" ref="C10:E18" si="18">B10/B$19</f>
        <v>0.18181818181818182</v>
      </c>
      <c r="D10" s="10">
        <v>9</v>
      </c>
      <c r="E10" s="7">
        <f t="shared" si="18"/>
        <v>0.6428571428571429</v>
      </c>
      <c r="F10" s="10">
        <v>8</v>
      </c>
      <c r="G10" s="7">
        <f t="shared" ref="G10" si="19">F10/F$19</f>
        <v>0.5714285714285714</v>
      </c>
      <c r="H10" s="10">
        <v>8</v>
      </c>
      <c r="I10" s="7">
        <f t="shared" ref="I10" si="20">H10/H$19</f>
        <v>0.47058823529411764</v>
      </c>
      <c r="J10" s="10">
        <v>7</v>
      </c>
      <c r="K10" s="7">
        <f t="shared" ref="K10" si="21">J10/J$19</f>
        <v>0.46666666666666667</v>
      </c>
      <c r="L10" s="10">
        <v>6</v>
      </c>
      <c r="M10" s="7">
        <f t="shared" si="0"/>
        <v>0.42857142857142855</v>
      </c>
      <c r="N10" s="68">
        <v>6</v>
      </c>
      <c r="O10" s="7">
        <f t="shared" si="1"/>
        <v>0.375</v>
      </c>
      <c r="P10" s="68">
        <v>8</v>
      </c>
      <c r="Q10" s="7">
        <f t="shared" si="2"/>
        <v>0.47058823529411764</v>
      </c>
      <c r="R10" s="68">
        <v>11</v>
      </c>
      <c r="S10" s="46">
        <f>R10/R19</f>
        <v>0.52380952380952384</v>
      </c>
      <c r="T10" s="50">
        <v>13</v>
      </c>
      <c r="U10" s="72">
        <f>T10/T19</f>
        <v>0.56521739130434778</v>
      </c>
      <c r="V10" s="50">
        <v>14</v>
      </c>
      <c r="W10" s="72">
        <f>V10/V19</f>
        <v>0.53846153846153844</v>
      </c>
      <c r="X10" s="50">
        <v>16</v>
      </c>
      <c r="Y10" s="56">
        <f>X10/X19</f>
        <v>0.5161290322580645</v>
      </c>
      <c r="Z10" s="33">
        <v>9</v>
      </c>
      <c r="AA10" s="7">
        <f t="shared" ref="AA10" si="22">Z10/Z$19</f>
        <v>0.40909090909090912</v>
      </c>
      <c r="AB10" s="4">
        <v>9</v>
      </c>
      <c r="AC10" s="7">
        <f t="shared" ref="AC10" si="23">AB10/AB$19</f>
        <v>0.36</v>
      </c>
      <c r="AD10" s="4">
        <v>8</v>
      </c>
      <c r="AE10" s="7">
        <f t="shared" ref="AE10" si="24">AD10/AD$19</f>
        <v>0.32</v>
      </c>
      <c r="AF10" s="4">
        <v>10</v>
      </c>
      <c r="AG10" s="7">
        <f t="shared" ref="AG10" si="25">AF10/AF$19</f>
        <v>0.3125</v>
      </c>
      <c r="AH10" s="4">
        <v>14</v>
      </c>
      <c r="AI10" s="7">
        <f t="shared" ref="AI10" si="26">AH10/AH$19</f>
        <v>0.42424242424242425</v>
      </c>
      <c r="AJ10" s="4">
        <v>16</v>
      </c>
      <c r="AK10" s="7">
        <f t="shared" si="3"/>
        <v>0.4</v>
      </c>
      <c r="AL10" s="68">
        <v>21</v>
      </c>
      <c r="AM10" s="7">
        <f t="shared" si="4"/>
        <v>0.47727272727272729</v>
      </c>
      <c r="AN10" s="68">
        <v>22</v>
      </c>
      <c r="AO10" s="7">
        <f t="shared" si="5"/>
        <v>0.5</v>
      </c>
      <c r="AP10" s="68">
        <v>22</v>
      </c>
      <c r="AQ10" s="46">
        <f>AP10/AP19</f>
        <v>0.44897959183673469</v>
      </c>
      <c r="AR10" s="50">
        <v>17</v>
      </c>
      <c r="AS10" s="72">
        <f>AR10/AR19</f>
        <v>0.42499999999999999</v>
      </c>
      <c r="AT10" s="50">
        <v>20</v>
      </c>
      <c r="AU10" s="72">
        <f>AT10/AT19</f>
        <v>0.46511627906976744</v>
      </c>
      <c r="AV10" s="50">
        <v>21</v>
      </c>
      <c r="AW10" s="56">
        <f>AV10/AV19</f>
        <v>0.47727272727272729</v>
      </c>
      <c r="AX10" s="33">
        <v>26</v>
      </c>
      <c r="AY10" s="7">
        <f t="shared" ref="AY10" si="27">AX10/AX$19</f>
        <v>0.61904761904761907</v>
      </c>
      <c r="AZ10" s="4">
        <v>27</v>
      </c>
      <c r="BA10" s="7">
        <f t="shared" ref="BA10" si="28">AZ10/AZ$19</f>
        <v>0.55102040816326525</v>
      </c>
      <c r="BB10" s="4">
        <v>23</v>
      </c>
      <c r="BC10" s="7">
        <f t="shared" ref="BC10" si="29">BB10/BB$19</f>
        <v>0.53488372093023251</v>
      </c>
      <c r="BD10" s="4">
        <v>23</v>
      </c>
      <c r="BE10" s="7">
        <f t="shared" ref="BE10" si="30">BD10/BD$19</f>
        <v>0.54761904761904767</v>
      </c>
      <c r="BF10" s="4">
        <v>24</v>
      </c>
      <c r="BG10" s="7">
        <f t="shared" ref="BG10" si="31">BF10/BF$19</f>
        <v>0.5714285714285714</v>
      </c>
      <c r="BH10" s="4">
        <v>25</v>
      </c>
      <c r="BI10" s="7">
        <f t="shared" si="6"/>
        <v>0.56818181818181823</v>
      </c>
      <c r="BJ10" s="68">
        <v>22</v>
      </c>
      <c r="BK10" s="7">
        <f t="shared" si="7"/>
        <v>0.53658536585365857</v>
      </c>
      <c r="BL10" s="68">
        <v>19</v>
      </c>
      <c r="BM10" s="7">
        <f t="shared" si="8"/>
        <v>0.5</v>
      </c>
      <c r="BN10" s="68">
        <v>14</v>
      </c>
      <c r="BO10" s="46">
        <f>BN10/BN19</f>
        <v>0.41176470588235292</v>
      </c>
      <c r="BP10" s="50">
        <v>14</v>
      </c>
      <c r="BQ10" s="72">
        <f>BP10/BP19</f>
        <v>0.42424242424242425</v>
      </c>
      <c r="BR10" s="50">
        <v>15</v>
      </c>
      <c r="BS10" s="72">
        <f>BR10/BR19</f>
        <v>0.45454545454545453</v>
      </c>
      <c r="BT10" s="50">
        <v>11</v>
      </c>
      <c r="BU10" s="56">
        <f>BT10/BT19</f>
        <v>0.40740740740740738</v>
      </c>
      <c r="BV10" s="33">
        <f t="shared" si="9"/>
        <v>37</v>
      </c>
      <c r="BW10" s="7">
        <f t="shared" ref="BW10" si="32">BV10/BV$19</f>
        <v>0.49333333333333335</v>
      </c>
      <c r="BX10" s="4">
        <f t="shared" si="10"/>
        <v>45</v>
      </c>
      <c r="BY10" s="7">
        <f t="shared" ref="BY10" si="33">BX10/BX$19</f>
        <v>0.51136363636363635</v>
      </c>
      <c r="BZ10" s="4">
        <f t="shared" si="11"/>
        <v>39</v>
      </c>
      <c r="CA10" s="7">
        <f t="shared" ref="CA10" si="34">BZ10/BZ$19</f>
        <v>0.47560975609756095</v>
      </c>
      <c r="CB10" s="4">
        <f t="shared" si="12"/>
        <v>41</v>
      </c>
      <c r="CC10" s="7">
        <f t="shared" ref="CC10" si="35">CB10/CB$19</f>
        <v>0.45054945054945056</v>
      </c>
      <c r="CD10" s="4">
        <f t="shared" si="13"/>
        <v>45</v>
      </c>
      <c r="CE10" s="7">
        <f t="shared" ref="CE10" si="36">CD10/CD$19</f>
        <v>0.5</v>
      </c>
      <c r="CF10" s="4">
        <f t="shared" si="14"/>
        <v>47</v>
      </c>
      <c r="CG10" s="7">
        <f t="shared" si="15"/>
        <v>0.47959183673469385</v>
      </c>
      <c r="CH10" s="68">
        <v>49</v>
      </c>
      <c r="CI10" s="7">
        <f t="shared" si="16"/>
        <v>0.48514851485148514</v>
      </c>
      <c r="CJ10" s="68">
        <v>49</v>
      </c>
      <c r="CK10" s="7">
        <f t="shared" si="17"/>
        <v>0.49494949494949497</v>
      </c>
      <c r="CL10" s="68">
        <v>47</v>
      </c>
      <c r="CM10" s="46">
        <f>CL10/CL19</f>
        <v>0.45192307692307693</v>
      </c>
      <c r="CN10" s="50">
        <v>44</v>
      </c>
      <c r="CO10" s="72">
        <f>CN10/CN19</f>
        <v>0.45833333333333331</v>
      </c>
      <c r="CP10" s="50">
        <v>49</v>
      </c>
      <c r="CQ10" s="72">
        <f>CP10/CP19</f>
        <v>0.48039215686274511</v>
      </c>
      <c r="CR10" s="50">
        <v>48</v>
      </c>
      <c r="CS10" s="56">
        <f>CR10/CR19</f>
        <v>0.47058823529411764</v>
      </c>
    </row>
    <row r="11" spans="1:97" ht="47.25" customHeight="1" thickTop="1" x14ac:dyDescent="0.25">
      <c r="A11" s="30" t="s">
        <v>0</v>
      </c>
      <c r="B11" s="37"/>
      <c r="C11" s="8"/>
      <c r="D11" s="11"/>
      <c r="E11" s="8">
        <f t="shared" si="18"/>
        <v>0</v>
      </c>
      <c r="F11" s="11"/>
      <c r="G11" s="8">
        <f t="shared" ref="G11" si="37">F11/F$19</f>
        <v>0</v>
      </c>
      <c r="H11" s="11"/>
      <c r="I11" s="8">
        <f t="shared" ref="I11" si="38">H11/H$19</f>
        <v>0</v>
      </c>
      <c r="J11" s="11"/>
      <c r="K11" s="8">
        <f t="shared" ref="K11" si="39">J11/J$19</f>
        <v>0</v>
      </c>
      <c r="L11" s="11"/>
      <c r="M11" s="8">
        <f t="shared" si="0"/>
        <v>0</v>
      </c>
      <c r="N11" s="67"/>
      <c r="O11" s="8"/>
      <c r="P11" s="67"/>
      <c r="Q11" s="8"/>
      <c r="R11" s="67"/>
      <c r="S11" s="45"/>
      <c r="T11" s="51"/>
      <c r="U11" s="74"/>
      <c r="V11" s="51"/>
      <c r="W11" s="74"/>
      <c r="X11" s="51">
        <v>1</v>
      </c>
      <c r="Y11" s="57">
        <f>X11/X19</f>
        <v>3.2258064516129031E-2</v>
      </c>
      <c r="Z11" s="34">
        <v>3</v>
      </c>
      <c r="AA11" s="8">
        <f t="shared" ref="AA11" si="40">Z11/Z$19</f>
        <v>0.13636363636363635</v>
      </c>
      <c r="AB11" s="5">
        <v>3</v>
      </c>
      <c r="AC11" s="8">
        <f t="shared" ref="AC11" si="41">AB11/AB$19</f>
        <v>0.12</v>
      </c>
      <c r="AD11" s="5">
        <v>1</v>
      </c>
      <c r="AE11" s="8">
        <f t="shared" ref="AE11" si="42">AD11/AD$19</f>
        <v>0.04</v>
      </c>
      <c r="AF11" s="5"/>
      <c r="AG11" s="8">
        <f t="shared" ref="AG11" si="43">AF11/AF$19</f>
        <v>0</v>
      </c>
      <c r="AH11" s="5"/>
      <c r="AI11" s="8">
        <f t="shared" ref="AI11" si="44">AH11/AH$19</f>
        <v>0</v>
      </c>
      <c r="AJ11" s="5">
        <v>1</v>
      </c>
      <c r="AK11" s="8">
        <f t="shared" si="3"/>
        <v>2.5000000000000001E-2</v>
      </c>
      <c r="AL11" s="67">
        <v>1</v>
      </c>
      <c r="AM11" s="8">
        <f t="shared" si="4"/>
        <v>2.2727272727272728E-2</v>
      </c>
      <c r="AN11" s="67"/>
      <c r="AO11" s="8"/>
      <c r="AP11" s="67"/>
      <c r="AQ11" s="45"/>
      <c r="AR11" s="51"/>
      <c r="AS11" s="74"/>
      <c r="AT11" s="51"/>
      <c r="AU11" s="74"/>
      <c r="AV11" s="51">
        <v>1</v>
      </c>
      <c r="AW11" s="57">
        <f>AV11/AV19</f>
        <v>2.2727272727272728E-2</v>
      </c>
      <c r="AX11" s="34">
        <v>2</v>
      </c>
      <c r="AY11" s="8">
        <f t="shared" ref="AY11" si="45">AX11/AX$19</f>
        <v>4.7619047619047616E-2</v>
      </c>
      <c r="AZ11" s="5">
        <v>2</v>
      </c>
      <c r="BA11" s="8">
        <f t="shared" ref="BA11" si="46">AZ11/AZ$19</f>
        <v>4.0816326530612242E-2</v>
      </c>
      <c r="BB11" s="5">
        <v>2</v>
      </c>
      <c r="BC11" s="8">
        <f t="shared" ref="BC11" si="47">BB11/BB$19</f>
        <v>4.6511627906976744E-2</v>
      </c>
      <c r="BD11" s="5">
        <v>2</v>
      </c>
      <c r="BE11" s="8">
        <f t="shared" ref="BE11" si="48">BD11/BD$19</f>
        <v>4.7619047619047616E-2</v>
      </c>
      <c r="BF11" s="5">
        <v>1</v>
      </c>
      <c r="BG11" s="8">
        <f t="shared" ref="BG11" si="49">BF11/BF$19</f>
        <v>2.3809523809523808E-2</v>
      </c>
      <c r="BH11" s="5">
        <v>1</v>
      </c>
      <c r="BI11" s="8">
        <f t="shared" si="6"/>
        <v>2.2727272727272728E-2</v>
      </c>
      <c r="BJ11" s="67">
        <v>1</v>
      </c>
      <c r="BK11" s="8">
        <f t="shared" si="7"/>
        <v>2.4390243902439025E-2</v>
      </c>
      <c r="BL11" s="67">
        <v>1</v>
      </c>
      <c r="BM11" s="8">
        <f t="shared" si="8"/>
        <v>2.6315789473684209E-2</v>
      </c>
      <c r="BN11" s="67">
        <v>1</v>
      </c>
      <c r="BO11" s="45">
        <f>BN11/BN19</f>
        <v>2.9411764705882353E-2</v>
      </c>
      <c r="BP11" s="51">
        <v>1</v>
      </c>
      <c r="BQ11" s="74">
        <f>BP11/BP19</f>
        <v>3.0303030303030304E-2</v>
      </c>
      <c r="BR11" s="51">
        <v>1</v>
      </c>
      <c r="BS11" s="74">
        <f>BR11/BR19</f>
        <v>3.0303030303030304E-2</v>
      </c>
      <c r="BT11" s="51">
        <v>1</v>
      </c>
      <c r="BU11" s="57">
        <f>BT11/BT19</f>
        <v>3.7037037037037035E-2</v>
      </c>
      <c r="BV11" s="34">
        <f t="shared" si="9"/>
        <v>5</v>
      </c>
      <c r="BW11" s="8">
        <f t="shared" ref="BW11" si="50">BV11/BV$19</f>
        <v>6.6666666666666666E-2</v>
      </c>
      <c r="BX11" s="5">
        <f t="shared" si="10"/>
        <v>5</v>
      </c>
      <c r="BY11" s="8">
        <f t="shared" ref="BY11" si="51">BX11/BX$19</f>
        <v>5.6818181818181816E-2</v>
      </c>
      <c r="BZ11" s="5">
        <f t="shared" si="11"/>
        <v>3</v>
      </c>
      <c r="CA11" s="8">
        <f t="shared" ref="CA11" si="52">BZ11/BZ$19</f>
        <v>3.6585365853658534E-2</v>
      </c>
      <c r="CB11" s="5">
        <f t="shared" si="12"/>
        <v>2</v>
      </c>
      <c r="CC11" s="8">
        <f t="shared" ref="CC11" si="53">CB11/CB$19</f>
        <v>2.197802197802198E-2</v>
      </c>
      <c r="CD11" s="5">
        <f t="shared" si="13"/>
        <v>1</v>
      </c>
      <c r="CE11" s="8">
        <f t="shared" ref="CE11" si="54">CD11/CD$19</f>
        <v>1.1111111111111112E-2</v>
      </c>
      <c r="CF11" s="5">
        <f t="shared" si="14"/>
        <v>2</v>
      </c>
      <c r="CG11" s="8">
        <f t="shared" si="15"/>
        <v>2.0408163265306121E-2</v>
      </c>
      <c r="CH11" s="67">
        <v>2</v>
      </c>
      <c r="CI11" s="8">
        <f t="shared" si="16"/>
        <v>1.9801980198019802E-2</v>
      </c>
      <c r="CJ11" s="67">
        <v>1</v>
      </c>
      <c r="CK11" s="8">
        <f t="shared" si="17"/>
        <v>1.0101010101010102E-2</v>
      </c>
      <c r="CL11" s="67">
        <v>1</v>
      </c>
      <c r="CM11" s="45">
        <f>CL11/CL19</f>
        <v>9.6153846153846159E-3</v>
      </c>
      <c r="CN11" s="51">
        <v>1</v>
      </c>
      <c r="CO11" s="74">
        <f>CN11/CN19</f>
        <v>1.0416666666666666E-2</v>
      </c>
      <c r="CP11" s="51">
        <v>1</v>
      </c>
      <c r="CQ11" s="74">
        <f>CP11/CP19</f>
        <v>9.8039215686274508E-3</v>
      </c>
      <c r="CR11" s="51">
        <v>3</v>
      </c>
      <c r="CS11" s="57">
        <f>CR11/CR19</f>
        <v>2.9411764705882353E-2</v>
      </c>
    </row>
    <row r="12" spans="1:97" ht="47.25" customHeight="1" x14ac:dyDescent="0.25">
      <c r="A12" s="28" t="s">
        <v>1</v>
      </c>
      <c r="B12" s="35"/>
      <c r="C12" s="6"/>
      <c r="D12" s="9"/>
      <c r="E12" s="6">
        <f t="shared" si="18"/>
        <v>0</v>
      </c>
      <c r="F12" s="9"/>
      <c r="G12" s="6">
        <f t="shared" ref="G12" si="55">F12/F$19</f>
        <v>0</v>
      </c>
      <c r="H12" s="9"/>
      <c r="I12" s="6">
        <f t="shared" ref="I12" si="56">H12/H$19</f>
        <v>0</v>
      </c>
      <c r="J12" s="9"/>
      <c r="K12" s="6">
        <f t="shared" ref="K12" si="57">J12/J$19</f>
        <v>0</v>
      </c>
      <c r="L12" s="9"/>
      <c r="M12" s="6">
        <f t="shared" si="0"/>
        <v>0</v>
      </c>
      <c r="N12" s="69"/>
      <c r="O12" s="6"/>
      <c r="P12" s="69"/>
      <c r="Q12" s="6"/>
      <c r="R12" s="69"/>
      <c r="S12" s="47"/>
      <c r="T12" s="52"/>
      <c r="U12" s="47"/>
      <c r="V12" s="52"/>
      <c r="W12" s="47"/>
      <c r="X12" s="52"/>
      <c r="Y12" s="19"/>
      <c r="Z12" s="32"/>
      <c r="AA12" s="6"/>
      <c r="AB12" s="3"/>
      <c r="AC12" s="6">
        <f t="shared" ref="AC12" si="58">AB12/AB$19</f>
        <v>0</v>
      </c>
      <c r="AD12" s="3"/>
      <c r="AE12" s="6">
        <f t="shared" ref="AE12" si="59">AD12/AD$19</f>
        <v>0</v>
      </c>
      <c r="AF12" s="3">
        <v>1</v>
      </c>
      <c r="AG12" s="6">
        <f t="shared" ref="AG12" si="60">AF12/AF$19</f>
        <v>3.125E-2</v>
      </c>
      <c r="AH12" s="3"/>
      <c r="AI12" s="6">
        <f t="shared" ref="AI12" si="61">AH12/AH$19</f>
        <v>0</v>
      </c>
      <c r="AJ12" s="3"/>
      <c r="AK12" s="6">
        <f t="shared" si="3"/>
        <v>0</v>
      </c>
      <c r="AL12" s="69"/>
      <c r="AM12" s="6"/>
      <c r="AN12" s="69"/>
      <c r="AO12" s="6"/>
      <c r="AP12" s="69">
        <v>1</v>
      </c>
      <c r="AQ12" s="47">
        <f>AP12/AP19</f>
        <v>2.0408163265306121E-2</v>
      </c>
      <c r="AR12" s="52"/>
      <c r="AS12" s="47"/>
      <c r="AT12" s="52"/>
      <c r="AU12" s="47"/>
      <c r="AV12" s="52"/>
      <c r="AW12" s="19"/>
      <c r="AX12" s="32"/>
      <c r="AY12" s="6"/>
      <c r="AZ12" s="3"/>
      <c r="BA12" s="6">
        <f t="shared" ref="BA12" si="62">AZ12/AZ$19</f>
        <v>0</v>
      </c>
      <c r="BB12" s="3"/>
      <c r="BC12" s="6">
        <f t="shared" ref="BC12" si="63">BB12/BB$19</f>
        <v>0</v>
      </c>
      <c r="BD12" s="3"/>
      <c r="BE12" s="6">
        <f t="shared" ref="BE12" si="64">BD12/BD$19</f>
        <v>0</v>
      </c>
      <c r="BF12" s="3"/>
      <c r="BG12" s="6">
        <f t="shared" ref="BG12" si="65">BF12/BF$19</f>
        <v>0</v>
      </c>
      <c r="BH12" s="3"/>
      <c r="BI12" s="6">
        <f t="shared" si="6"/>
        <v>0</v>
      </c>
      <c r="BJ12" s="69"/>
      <c r="BK12" s="6"/>
      <c r="BL12" s="69"/>
      <c r="BM12" s="6"/>
      <c r="BN12" s="69"/>
      <c r="BO12" s="47"/>
      <c r="BP12" s="52"/>
      <c r="BQ12" s="47"/>
      <c r="BR12" s="52"/>
      <c r="BS12" s="47"/>
      <c r="BT12" s="52"/>
      <c r="BU12" s="19"/>
      <c r="BV12" s="32"/>
      <c r="BW12" s="6"/>
      <c r="BX12" s="3">
        <f t="shared" si="10"/>
        <v>0</v>
      </c>
      <c r="BY12" s="6">
        <f t="shared" ref="BY12" si="66">BX12/BX$19</f>
        <v>0</v>
      </c>
      <c r="BZ12" s="3">
        <f t="shared" si="11"/>
        <v>0</v>
      </c>
      <c r="CA12" s="6">
        <f t="shared" ref="CA12" si="67">BZ12/BZ$19</f>
        <v>0</v>
      </c>
      <c r="CB12" s="3">
        <f t="shared" si="12"/>
        <v>1</v>
      </c>
      <c r="CC12" s="6">
        <f t="shared" ref="CC12" si="68">CB12/CB$19</f>
        <v>1.098901098901099E-2</v>
      </c>
      <c r="CD12" s="3">
        <f t="shared" si="13"/>
        <v>0</v>
      </c>
      <c r="CE12" s="6">
        <f t="shared" ref="CE12" si="69">CD12/CD$19</f>
        <v>0</v>
      </c>
      <c r="CF12" s="3">
        <f t="shared" si="14"/>
        <v>0</v>
      </c>
      <c r="CG12" s="6">
        <f t="shared" si="15"/>
        <v>0</v>
      </c>
      <c r="CH12" s="69"/>
      <c r="CI12" s="6"/>
      <c r="CJ12" s="69"/>
      <c r="CK12" s="6"/>
      <c r="CL12" s="69">
        <v>1</v>
      </c>
      <c r="CM12" s="47">
        <f>CL12/CL19</f>
        <v>9.6153846153846159E-3</v>
      </c>
      <c r="CN12" s="52"/>
      <c r="CO12" s="47"/>
      <c r="CP12" s="52"/>
      <c r="CQ12" s="47"/>
      <c r="CR12" s="52"/>
      <c r="CS12" s="19"/>
    </row>
    <row r="13" spans="1:97" ht="47.25" customHeight="1" x14ac:dyDescent="0.25">
      <c r="A13" s="28" t="s">
        <v>2</v>
      </c>
      <c r="B13" s="35"/>
      <c r="C13" s="6"/>
      <c r="D13" s="9"/>
      <c r="E13" s="6">
        <f t="shared" si="18"/>
        <v>0</v>
      </c>
      <c r="F13" s="9"/>
      <c r="G13" s="6">
        <f t="shared" ref="G13" si="70">F13/F$19</f>
        <v>0</v>
      </c>
      <c r="H13" s="9"/>
      <c r="I13" s="6">
        <f t="shared" ref="I13" si="71">H13/H$19</f>
        <v>0</v>
      </c>
      <c r="J13" s="9"/>
      <c r="K13" s="6">
        <f t="shared" ref="K13" si="72">J13/J$19</f>
        <v>0</v>
      </c>
      <c r="L13" s="9"/>
      <c r="M13" s="6">
        <f t="shared" si="0"/>
        <v>0</v>
      </c>
      <c r="N13" s="69"/>
      <c r="O13" s="6"/>
      <c r="P13" s="69"/>
      <c r="Q13" s="6"/>
      <c r="R13" s="69"/>
      <c r="S13" s="47"/>
      <c r="T13" s="52"/>
      <c r="U13" s="47"/>
      <c r="V13" s="52"/>
      <c r="W13" s="47"/>
      <c r="X13" s="52"/>
      <c r="Y13" s="19"/>
      <c r="Z13" s="32"/>
      <c r="AA13" s="6"/>
      <c r="AB13" s="3"/>
      <c r="AC13" s="6">
        <f t="shared" ref="AC13" si="73">AB13/AB$19</f>
        <v>0</v>
      </c>
      <c r="AD13" s="3"/>
      <c r="AE13" s="6">
        <f t="shared" ref="AE13" si="74">AD13/AD$19</f>
        <v>0</v>
      </c>
      <c r="AF13" s="3"/>
      <c r="AG13" s="6">
        <f t="shared" ref="AG13" si="75">AF13/AF$19</f>
        <v>0</v>
      </c>
      <c r="AH13" s="3"/>
      <c r="AI13" s="6">
        <f t="shared" ref="AI13" si="76">AH13/AH$19</f>
        <v>0</v>
      </c>
      <c r="AJ13" s="3"/>
      <c r="AK13" s="6">
        <f t="shared" si="3"/>
        <v>0</v>
      </c>
      <c r="AL13" s="69"/>
      <c r="AM13" s="6"/>
      <c r="AN13" s="69"/>
      <c r="AO13" s="6"/>
      <c r="AP13" s="69"/>
      <c r="AQ13" s="47"/>
      <c r="AR13" s="52"/>
      <c r="AS13" s="47"/>
      <c r="AT13" s="52"/>
      <c r="AU13" s="47"/>
      <c r="AV13" s="52"/>
      <c r="AW13" s="19"/>
      <c r="AX13" s="32"/>
      <c r="AY13" s="6"/>
      <c r="AZ13" s="3"/>
      <c r="BA13" s="6">
        <f t="shared" ref="BA13" si="77">AZ13/AZ$19</f>
        <v>0</v>
      </c>
      <c r="BB13" s="3"/>
      <c r="BC13" s="6">
        <f t="shared" ref="BC13" si="78">BB13/BB$19</f>
        <v>0</v>
      </c>
      <c r="BD13" s="3"/>
      <c r="BE13" s="6">
        <f t="shared" ref="BE13" si="79">BD13/BD$19</f>
        <v>0</v>
      </c>
      <c r="BF13" s="3"/>
      <c r="BG13" s="6">
        <f t="shared" ref="BG13" si="80">BF13/BF$19</f>
        <v>0</v>
      </c>
      <c r="BH13" s="3"/>
      <c r="BI13" s="6">
        <f t="shared" si="6"/>
        <v>0</v>
      </c>
      <c r="BJ13" s="69"/>
      <c r="BK13" s="6"/>
      <c r="BL13" s="69"/>
      <c r="BM13" s="6"/>
      <c r="BN13" s="69"/>
      <c r="BO13" s="47"/>
      <c r="BP13" s="52"/>
      <c r="BQ13" s="47"/>
      <c r="BR13" s="52"/>
      <c r="BS13" s="47"/>
      <c r="BT13" s="52"/>
      <c r="BU13" s="19"/>
      <c r="BV13" s="32"/>
      <c r="BW13" s="6"/>
      <c r="BX13" s="3">
        <f t="shared" si="10"/>
        <v>0</v>
      </c>
      <c r="BY13" s="6">
        <f t="shared" ref="BY13" si="81">BX13/BX$19</f>
        <v>0</v>
      </c>
      <c r="BZ13" s="3">
        <f t="shared" si="11"/>
        <v>0</v>
      </c>
      <c r="CA13" s="6">
        <f t="shared" ref="CA13" si="82">BZ13/BZ$19</f>
        <v>0</v>
      </c>
      <c r="CB13" s="3">
        <f t="shared" si="12"/>
        <v>0</v>
      </c>
      <c r="CC13" s="6">
        <f t="shared" ref="CC13" si="83">CB13/CB$19</f>
        <v>0</v>
      </c>
      <c r="CD13" s="3">
        <f t="shared" si="13"/>
        <v>0</v>
      </c>
      <c r="CE13" s="6">
        <f t="shared" ref="CE13" si="84">CD13/CD$19</f>
        <v>0</v>
      </c>
      <c r="CF13" s="3">
        <f t="shared" si="14"/>
        <v>0</v>
      </c>
      <c r="CG13" s="6">
        <f t="shared" si="15"/>
        <v>0</v>
      </c>
      <c r="CH13" s="69"/>
      <c r="CI13" s="6"/>
      <c r="CJ13" s="69"/>
      <c r="CK13" s="6"/>
      <c r="CL13" s="69"/>
      <c r="CM13" s="47"/>
      <c r="CN13" s="52"/>
      <c r="CO13" s="47"/>
      <c r="CP13" s="52"/>
      <c r="CQ13" s="47"/>
      <c r="CR13" s="52"/>
      <c r="CS13" s="19"/>
    </row>
    <row r="14" spans="1:97" ht="47.25" customHeight="1" x14ac:dyDescent="0.25">
      <c r="A14" s="28" t="s">
        <v>3</v>
      </c>
      <c r="B14" s="35">
        <v>1</v>
      </c>
      <c r="C14" s="6">
        <f t="shared" si="18"/>
        <v>9.0909090909090912E-2</v>
      </c>
      <c r="D14" s="9">
        <v>1</v>
      </c>
      <c r="E14" s="6">
        <f t="shared" si="18"/>
        <v>7.1428571428571425E-2</v>
      </c>
      <c r="F14" s="9">
        <v>1</v>
      </c>
      <c r="G14" s="6">
        <f t="shared" ref="G14" si="85">F14/F$19</f>
        <v>7.1428571428571425E-2</v>
      </c>
      <c r="H14" s="9">
        <v>1</v>
      </c>
      <c r="I14" s="6">
        <f t="shared" ref="I14" si="86">H14/H$19</f>
        <v>5.8823529411764705E-2</v>
      </c>
      <c r="J14" s="9">
        <v>1</v>
      </c>
      <c r="K14" s="6">
        <f t="shared" ref="K14" si="87">J14/J$19</f>
        <v>6.6666666666666666E-2</v>
      </c>
      <c r="L14" s="9">
        <v>2</v>
      </c>
      <c r="M14" s="6">
        <f t="shared" si="0"/>
        <v>0.14285714285714285</v>
      </c>
      <c r="N14" s="69">
        <v>1</v>
      </c>
      <c r="O14" s="6">
        <f t="shared" si="1"/>
        <v>6.25E-2</v>
      </c>
      <c r="P14" s="69">
        <v>1</v>
      </c>
      <c r="Q14" s="6">
        <f t="shared" si="2"/>
        <v>5.8823529411764705E-2</v>
      </c>
      <c r="R14" s="69">
        <v>1</v>
      </c>
      <c r="S14" s="47">
        <f>R14/R19</f>
        <v>4.7619047619047616E-2</v>
      </c>
      <c r="T14" s="52"/>
      <c r="U14" s="47"/>
      <c r="V14" s="52"/>
      <c r="W14" s="47"/>
      <c r="X14" s="52"/>
      <c r="Y14" s="19"/>
      <c r="Z14" s="32"/>
      <c r="AA14" s="6"/>
      <c r="AB14" s="3">
        <v>1</v>
      </c>
      <c r="AC14" s="6">
        <f t="shared" ref="AC14" si="88">AB14/AB$19</f>
        <v>0.04</v>
      </c>
      <c r="AD14" s="3">
        <v>1</v>
      </c>
      <c r="AE14" s="6">
        <f t="shared" ref="AE14" si="89">AD14/AD$19</f>
        <v>0.04</v>
      </c>
      <c r="AF14" s="3">
        <v>2</v>
      </c>
      <c r="AG14" s="6">
        <f t="shared" ref="AG14" si="90">AF14/AF$19</f>
        <v>6.25E-2</v>
      </c>
      <c r="AH14" s="3">
        <v>2</v>
      </c>
      <c r="AI14" s="6">
        <f t="shared" ref="AI14" si="91">AH14/AH$19</f>
        <v>6.0606060606060608E-2</v>
      </c>
      <c r="AJ14" s="3"/>
      <c r="AK14" s="6">
        <f t="shared" si="3"/>
        <v>0</v>
      </c>
      <c r="AL14" s="69"/>
      <c r="AM14" s="6"/>
      <c r="AN14" s="69"/>
      <c r="AO14" s="6"/>
      <c r="AP14" s="69">
        <v>1</v>
      </c>
      <c r="AQ14" s="47">
        <f>AP14/AP19</f>
        <v>2.0408163265306121E-2</v>
      </c>
      <c r="AR14" s="52">
        <v>3</v>
      </c>
      <c r="AS14" s="47">
        <f>AR14/AR19</f>
        <v>7.4999999999999997E-2</v>
      </c>
      <c r="AT14" s="52">
        <v>3</v>
      </c>
      <c r="AU14" s="47">
        <f>AT14/AT19</f>
        <v>6.9767441860465115E-2</v>
      </c>
      <c r="AV14" s="52">
        <v>3</v>
      </c>
      <c r="AW14" s="19">
        <f>AV14/AV19</f>
        <v>6.8181818181818177E-2</v>
      </c>
      <c r="AX14" s="32">
        <v>1</v>
      </c>
      <c r="AY14" s="6">
        <f t="shared" ref="AY14" si="92">AX14/AX$19</f>
        <v>2.3809523809523808E-2</v>
      </c>
      <c r="AZ14" s="3">
        <v>2</v>
      </c>
      <c r="BA14" s="6">
        <f t="shared" ref="BA14" si="93">AZ14/AZ$19</f>
        <v>4.0816326530612242E-2</v>
      </c>
      <c r="BB14" s="3">
        <v>2</v>
      </c>
      <c r="BC14" s="6">
        <f t="shared" ref="BC14" si="94">BB14/BB$19</f>
        <v>4.6511627906976744E-2</v>
      </c>
      <c r="BD14" s="3">
        <v>2</v>
      </c>
      <c r="BE14" s="6">
        <f t="shared" ref="BE14" si="95">BD14/BD$19</f>
        <v>4.7619047619047616E-2</v>
      </c>
      <c r="BF14" s="3">
        <v>3</v>
      </c>
      <c r="BG14" s="6">
        <f t="shared" ref="BG14" si="96">BF14/BF$19</f>
        <v>7.1428571428571425E-2</v>
      </c>
      <c r="BH14" s="3">
        <v>3</v>
      </c>
      <c r="BI14" s="6">
        <f t="shared" si="6"/>
        <v>6.8181818181818177E-2</v>
      </c>
      <c r="BJ14" s="69">
        <v>3</v>
      </c>
      <c r="BK14" s="6">
        <f t="shared" si="7"/>
        <v>7.3170731707317069E-2</v>
      </c>
      <c r="BL14" s="69">
        <v>3</v>
      </c>
      <c r="BM14" s="6">
        <f t="shared" si="8"/>
        <v>7.8947368421052627E-2</v>
      </c>
      <c r="BN14" s="69">
        <v>2</v>
      </c>
      <c r="BO14" s="47">
        <f>BN14/BN19</f>
        <v>5.8823529411764705E-2</v>
      </c>
      <c r="BP14" s="52">
        <v>1</v>
      </c>
      <c r="BQ14" s="47">
        <f>BP14/BP19</f>
        <v>3.0303030303030304E-2</v>
      </c>
      <c r="BR14" s="52">
        <v>1</v>
      </c>
      <c r="BS14" s="47">
        <f>BR14/BR19</f>
        <v>3.0303030303030304E-2</v>
      </c>
      <c r="BT14" s="52">
        <v>1</v>
      </c>
      <c r="BU14" s="19">
        <f>BT14/BT19</f>
        <v>3.7037037037037035E-2</v>
      </c>
      <c r="BV14" s="32">
        <f t="shared" si="9"/>
        <v>2</v>
      </c>
      <c r="BW14" s="6">
        <f t="shared" ref="BW14" si="97">BV14/BV$19</f>
        <v>2.6666666666666668E-2</v>
      </c>
      <c r="BX14" s="3">
        <f t="shared" si="10"/>
        <v>4</v>
      </c>
      <c r="BY14" s="6">
        <f t="shared" ref="BY14" si="98">BX14/BX$19</f>
        <v>4.5454545454545456E-2</v>
      </c>
      <c r="BZ14" s="3">
        <f t="shared" si="11"/>
        <v>4</v>
      </c>
      <c r="CA14" s="6">
        <f t="shared" ref="CA14" si="99">BZ14/BZ$19</f>
        <v>4.878048780487805E-2</v>
      </c>
      <c r="CB14" s="3">
        <f t="shared" si="12"/>
        <v>5</v>
      </c>
      <c r="CC14" s="6">
        <f t="shared" ref="CC14" si="100">CB14/CB$19</f>
        <v>5.4945054945054944E-2</v>
      </c>
      <c r="CD14" s="3">
        <f t="shared" si="13"/>
        <v>6</v>
      </c>
      <c r="CE14" s="6">
        <f t="shared" ref="CE14" si="101">CD14/CD$19</f>
        <v>6.6666666666666666E-2</v>
      </c>
      <c r="CF14" s="3">
        <f t="shared" si="14"/>
        <v>5</v>
      </c>
      <c r="CG14" s="6">
        <f t="shared" si="15"/>
        <v>5.1020408163265307E-2</v>
      </c>
      <c r="CH14" s="69">
        <v>4</v>
      </c>
      <c r="CI14" s="6">
        <f t="shared" si="16"/>
        <v>3.9603960396039604E-2</v>
      </c>
      <c r="CJ14" s="69">
        <v>4</v>
      </c>
      <c r="CK14" s="6">
        <f t="shared" si="17"/>
        <v>4.0404040404040407E-2</v>
      </c>
      <c r="CL14" s="69">
        <v>4</v>
      </c>
      <c r="CM14" s="47">
        <f>CL14/CL19</f>
        <v>3.8461538461538464E-2</v>
      </c>
      <c r="CN14" s="52">
        <v>4</v>
      </c>
      <c r="CO14" s="47">
        <f>CN14/CN19</f>
        <v>4.1666666666666664E-2</v>
      </c>
      <c r="CP14" s="52">
        <v>4</v>
      </c>
      <c r="CQ14" s="47">
        <f>CP14/CP19</f>
        <v>3.9215686274509803E-2</v>
      </c>
      <c r="CR14" s="52">
        <v>4</v>
      </c>
      <c r="CS14" s="19">
        <f>CR14/CR19</f>
        <v>3.9215686274509803E-2</v>
      </c>
    </row>
    <row r="15" spans="1:97" ht="47.25" customHeight="1" x14ac:dyDescent="0.25">
      <c r="A15" s="28" t="s">
        <v>4</v>
      </c>
      <c r="B15" s="35"/>
      <c r="C15" s="6"/>
      <c r="D15" s="9"/>
      <c r="E15" s="6">
        <f t="shared" si="18"/>
        <v>0</v>
      </c>
      <c r="F15" s="9"/>
      <c r="G15" s="6">
        <f t="shared" ref="G15" si="102">F15/F$19</f>
        <v>0</v>
      </c>
      <c r="H15" s="9"/>
      <c r="I15" s="6">
        <f t="shared" ref="I15" si="103">H15/H$19</f>
        <v>0</v>
      </c>
      <c r="J15" s="9"/>
      <c r="K15" s="6">
        <f t="shared" ref="K15" si="104">J15/J$19</f>
        <v>0</v>
      </c>
      <c r="L15" s="9"/>
      <c r="M15" s="6">
        <f t="shared" si="0"/>
        <v>0</v>
      </c>
      <c r="N15" s="69"/>
      <c r="O15" s="6"/>
      <c r="P15" s="69"/>
      <c r="Q15" s="6"/>
      <c r="R15" s="69"/>
      <c r="S15" s="47"/>
      <c r="T15" s="52"/>
      <c r="U15" s="47"/>
      <c r="V15" s="52"/>
      <c r="W15" s="47"/>
      <c r="X15" s="52"/>
      <c r="Y15" s="19"/>
      <c r="Z15" s="32"/>
      <c r="AA15" s="6"/>
      <c r="AB15" s="3"/>
      <c r="AC15" s="6">
        <f t="shared" ref="AC15" si="105">AB15/AB$19</f>
        <v>0</v>
      </c>
      <c r="AD15" s="3"/>
      <c r="AE15" s="6">
        <f t="shared" ref="AE15" si="106">AD15/AD$19</f>
        <v>0</v>
      </c>
      <c r="AF15" s="3"/>
      <c r="AG15" s="6">
        <f t="shared" ref="AG15" si="107">AF15/AF$19</f>
        <v>0</v>
      </c>
      <c r="AH15" s="3"/>
      <c r="AI15" s="6">
        <f t="shared" ref="AI15" si="108">AH15/AH$19</f>
        <v>0</v>
      </c>
      <c r="AJ15" s="3"/>
      <c r="AK15" s="6">
        <f t="shared" si="3"/>
        <v>0</v>
      </c>
      <c r="AL15" s="69"/>
      <c r="AM15" s="6"/>
      <c r="AN15" s="69"/>
      <c r="AO15" s="6"/>
      <c r="AP15" s="69"/>
      <c r="AQ15" s="47"/>
      <c r="AR15" s="52"/>
      <c r="AS15" s="47"/>
      <c r="AT15" s="52">
        <v>2</v>
      </c>
      <c r="AU15" s="47">
        <f>AT15/AT19</f>
        <v>4.6511627906976744E-2</v>
      </c>
      <c r="AV15" s="52">
        <v>2</v>
      </c>
      <c r="AW15" s="19">
        <f>AV15/AV19</f>
        <v>4.5454545454545456E-2</v>
      </c>
      <c r="AX15" s="32"/>
      <c r="AY15" s="6"/>
      <c r="AZ15" s="3"/>
      <c r="BA15" s="6">
        <f t="shared" ref="BA15" si="109">AZ15/AZ$19</f>
        <v>0</v>
      </c>
      <c r="BB15" s="3"/>
      <c r="BC15" s="6">
        <f t="shared" ref="BC15" si="110">BB15/BB$19</f>
        <v>0</v>
      </c>
      <c r="BD15" s="3"/>
      <c r="BE15" s="6">
        <f t="shared" ref="BE15" si="111">BD15/BD$19</f>
        <v>0</v>
      </c>
      <c r="BF15" s="3"/>
      <c r="BG15" s="6">
        <f t="shared" ref="BG15" si="112">BF15/BF$19</f>
        <v>0</v>
      </c>
      <c r="BH15" s="3"/>
      <c r="BI15" s="6">
        <f t="shared" si="6"/>
        <v>0</v>
      </c>
      <c r="BJ15" s="69"/>
      <c r="BK15" s="6"/>
      <c r="BL15" s="69"/>
      <c r="BM15" s="6"/>
      <c r="BN15" s="69">
        <v>1</v>
      </c>
      <c r="BO15" s="47">
        <f>BN15/BN19</f>
        <v>2.9411764705882353E-2</v>
      </c>
      <c r="BP15" s="52">
        <v>1</v>
      </c>
      <c r="BQ15" s="47">
        <f>BP15/BP19</f>
        <v>3.0303030303030304E-2</v>
      </c>
      <c r="BR15" s="52">
        <v>1</v>
      </c>
      <c r="BS15" s="47">
        <f>BR15/BR19</f>
        <v>3.0303030303030304E-2</v>
      </c>
      <c r="BT15" s="52">
        <v>1</v>
      </c>
      <c r="BU15" s="19">
        <f>BT15/BT19</f>
        <v>3.7037037037037035E-2</v>
      </c>
      <c r="BV15" s="32"/>
      <c r="BW15" s="6"/>
      <c r="BX15" s="3">
        <f t="shared" si="10"/>
        <v>0</v>
      </c>
      <c r="BY15" s="6">
        <f t="shared" ref="BY15" si="113">BX15/BX$19</f>
        <v>0</v>
      </c>
      <c r="BZ15" s="3">
        <f t="shared" si="11"/>
        <v>0</v>
      </c>
      <c r="CA15" s="6">
        <f t="shared" ref="CA15" si="114">BZ15/BZ$19</f>
        <v>0</v>
      </c>
      <c r="CB15" s="3">
        <f t="shared" si="12"/>
        <v>0</v>
      </c>
      <c r="CC15" s="6">
        <f t="shared" ref="CC15" si="115">CB15/CB$19</f>
        <v>0</v>
      </c>
      <c r="CD15" s="3">
        <f t="shared" si="13"/>
        <v>0</v>
      </c>
      <c r="CE15" s="6">
        <f t="shared" ref="CE15" si="116">CD15/CD$19</f>
        <v>0</v>
      </c>
      <c r="CF15" s="3">
        <f t="shared" si="14"/>
        <v>0</v>
      </c>
      <c r="CG15" s="6">
        <f t="shared" si="15"/>
        <v>0</v>
      </c>
      <c r="CH15" s="69"/>
      <c r="CI15" s="6"/>
      <c r="CJ15" s="69"/>
      <c r="CK15" s="6"/>
      <c r="CL15" s="69">
        <v>1</v>
      </c>
      <c r="CM15" s="47">
        <f>CL15/CL19</f>
        <v>9.6153846153846159E-3</v>
      </c>
      <c r="CN15" s="52">
        <v>1</v>
      </c>
      <c r="CO15" s="47">
        <f>CN15/CN19</f>
        <v>1.0416666666666666E-2</v>
      </c>
      <c r="CP15" s="52">
        <v>3</v>
      </c>
      <c r="CQ15" s="47">
        <f>CP15/CP19</f>
        <v>2.9411764705882353E-2</v>
      </c>
      <c r="CR15" s="52">
        <v>3</v>
      </c>
      <c r="CS15" s="19">
        <f>CR15/CR19</f>
        <v>2.9411764705882353E-2</v>
      </c>
    </row>
    <row r="16" spans="1:97" ht="47.25" customHeight="1" x14ac:dyDescent="0.25">
      <c r="A16" s="28" t="s">
        <v>5</v>
      </c>
      <c r="B16" s="35"/>
      <c r="C16" s="6"/>
      <c r="D16" s="9"/>
      <c r="E16" s="6">
        <f t="shared" si="18"/>
        <v>0</v>
      </c>
      <c r="F16" s="9"/>
      <c r="G16" s="6">
        <f t="shared" ref="G16" si="117">F16/F$19</f>
        <v>0</v>
      </c>
      <c r="H16" s="9">
        <v>1</v>
      </c>
      <c r="I16" s="6">
        <f t="shared" ref="I16" si="118">H16/H$19</f>
        <v>5.8823529411764705E-2</v>
      </c>
      <c r="J16" s="9"/>
      <c r="K16" s="6">
        <f t="shared" ref="K16" si="119">J16/J$19</f>
        <v>0</v>
      </c>
      <c r="L16" s="9"/>
      <c r="M16" s="6">
        <f t="shared" si="0"/>
        <v>0</v>
      </c>
      <c r="N16" s="69"/>
      <c r="O16" s="6"/>
      <c r="P16" s="69"/>
      <c r="Q16" s="6"/>
      <c r="R16" s="69"/>
      <c r="S16" s="47"/>
      <c r="T16" s="52"/>
      <c r="U16" s="47"/>
      <c r="V16" s="52">
        <v>1</v>
      </c>
      <c r="W16" s="47">
        <f>V16/V19</f>
        <v>3.8461538461538464E-2</v>
      </c>
      <c r="X16" s="52">
        <v>1</v>
      </c>
      <c r="Y16" s="19">
        <f>X16/X19</f>
        <v>3.2258064516129031E-2</v>
      </c>
      <c r="Z16" s="32"/>
      <c r="AA16" s="6"/>
      <c r="AB16" s="3"/>
      <c r="AC16" s="6">
        <f t="shared" ref="AC16" si="120">AB16/AB$19</f>
        <v>0</v>
      </c>
      <c r="AD16" s="3"/>
      <c r="AE16" s="6">
        <f t="shared" ref="AE16" si="121">AD16/AD$19</f>
        <v>0</v>
      </c>
      <c r="AF16" s="3"/>
      <c r="AG16" s="6">
        <f t="shared" ref="AG16" si="122">AF16/AF$19</f>
        <v>0</v>
      </c>
      <c r="AH16" s="3"/>
      <c r="AI16" s="6">
        <f t="shared" ref="AI16" si="123">AH16/AH$19</f>
        <v>0</v>
      </c>
      <c r="AJ16" s="3"/>
      <c r="AK16" s="6">
        <f t="shared" si="3"/>
        <v>0</v>
      </c>
      <c r="AL16" s="69"/>
      <c r="AM16" s="6"/>
      <c r="AN16" s="69"/>
      <c r="AO16" s="6"/>
      <c r="AP16" s="69"/>
      <c r="AQ16" s="47"/>
      <c r="AR16" s="52"/>
      <c r="AS16" s="47"/>
      <c r="AT16" s="52"/>
      <c r="AU16" s="47"/>
      <c r="AV16" s="52"/>
      <c r="AW16" s="19"/>
      <c r="AX16" s="32"/>
      <c r="AY16" s="6"/>
      <c r="AZ16" s="3"/>
      <c r="BA16" s="6">
        <f t="shared" ref="BA16" si="124">AZ16/AZ$19</f>
        <v>0</v>
      </c>
      <c r="BB16" s="3"/>
      <c r="BC16" s="6">
        <f t="shared" ref="BC16" si="125">BB16/BB$19</f>
        <v>0</v>
      </c>
      <c r="BD16" s="3"/>
      <c r="BE16" s="6">
        <f t="shared" ref="BE16" si="126">BD16/BD$19</f>
        <v>0</v>
      </c>
      <c r="BF16" s="3"/>
      <c r="BG16" s="6">
        <f t="shared" ref="BG16" si="127">BF16/BF$19</f>
        <v>0</v>
      </c>
      <c r="BH16" s="3"/>
      <c r="BI16" s="6">
        <f t="shared" si="6"/>
        <v>0</v>
      </c>
      <c r="BJ16" s="69"/>
      <c r="BK16" s="6"/>
      <c r="BL16" s="69"/>
      <c r="BM16" s="6"/>
      <c r="BN16" s="69"/>
      <c r="BO16" s="47"/>
      <c r="BP16" s="52"/>
      <c r="BQ16" s="47"/>
      <c r="BR16" s="52"/>
      <c r="BS16" s="47"/>
      <c r="BT16" s="52"/>
      <c r="BU16" s="19"/>
      <c r="BV16" s="32"/>
      <c r="BW16" s="6"/>
      <c r="BX16" s="3">
        <f t="shared" si="10"/>
        <v>0</v>
      </c>
      <c r="BY16" s="6">
        <f t="shared" ref="BY16" si="128">BX16/BX$19</f>
        <v>0</v>
      </c>
      <c r="BZ16" s="3">
        <f t="shared" si="11"/>
        <v>0</v>
      </c>
      <c r="CA16" s="6">
        <f t="shared" ref="CA16" si="129">BZ16/BZ$19</f>
        <v>0</v>
      </c>
      <c r="CB16" s="3">
        <f t="shared" si="12"/>
        <v>1</v>
      </c>
      <c r="CC16" s="6">
        <f t="shared" ref="CC16" si="130">CB16/CB$19</f>
        <v>1.098901098901099E-2</v>
      </c>
      <c r="CD16" s="3">
        <f t="shared" si="13"/>
        <v>0</v>
      </c>
      <c r="CE16" s="6">
        <f t="shared" ref="CE16" si="131">CD16/CD$19</f>
        <v>0</v>
      </c>
      <c r="CF16" s="3">
        <f t="shared" si="14"/>
        <v>0</v>
      </c>
      <c r="CG16" s="6">
        <f t="shared" si="15"/>
        <v>0</v>
      </c>
      <c r="CH16" s="69"/>
      <c r="CI16" s="6"/>
      <c r="CJ16" s="69"/>
      <c r="CK16" s="6"/>
      <c r="CL16" s="69"/>
      <c r="CM16" s="47"/>
      <c r="CN16" s="52"/>
      <c r="CO16" s="47"/>
      <c r="CP16" s="52">
        <v>1</v>
      </c>
      <c r="CQ16" s="47">
        <f>CP16/CP19</f>
        <v>9.8039215686274508E-3</v>
      </c>
      <c r="CR16" s="52">
        <v>1</v>
      </c>
      <c r="CS16" s="19">
        <f>CR16/CR19</f>
        <v>9.8039215686274508E-3</v>
      </c>
    </row>
    <row r="17" spans="1:97" ht="47.25" customHeight="1" x14ac:dyDescent="0.25">
      <c r="A17" s="28" t="s">
        <v>6</v>
      </c>
      <c r="B17" s="35">
        <v>10</v>
      </c>
      <c r="C17" s="6">
        <f t="shared" si="18"/>
        <v>0.90909090909090906</v>
      </c>
      <c r="D17" s="9">
        <v>13</v>
      </c>
      <c r="E17" s="6">
        <f t="shared" si="18"/>
        <v>0.9285714285714286</v>
      </c>
      <c r="F17" s="9">
        <v>13</v>
      </c>
      <c r="G17" s="6">
        <f t="shared" ref="G17" si="132">F17/F$19</f>
        <v>0.9285714285714286</v>
      </c>
      <c r="H17" s="9">
        <v>15</v>
      </c>
      <c r="I17" s="6">
        <f t="shared" ref="I17" si="133">H17/H$19</f>
        <v>0.88235294117647056</v>
      </c>
      <c r="J17" s="9">
        <v>14</v>
      </c>
      <c r="K17" s="6">
        <f t="shared" ref="K17" si="134">J17/J$19</f>
        <v>0.93333333333333335</v>
      </c>
      <c r="L17" s="9">
        <v>12</v>
      </c>
      <c r="M17" s="6">
        <f t="shared" si="0"/>
        <v>0.8571428571428571</v>
      </c>
      <c r="N17" s="69">
        <v>15</v>
      </c>
      <c r="O17" s="6">
        <f t="shared" si="1"/>
        <v>0.9375</v>
      </c>
      <c r="P17" s="69">
        <v>16</v>
      </c>
      <c r="Q17" s="6">
        <f t="shared" si="2"/>
        <v>0.94117647058823528</v>
      </c>
      <c r="R17" s="69">
        <v>20</v>
      </c>
      <c r="S17" s="47">
        <f>R17/R19</f>
        <v>0.95238095238095233</v>
      </c>
      <c r="T17" s="52">
        <v>23</v>
      </c>
      <c r="U17" s="47">
        <f>T17/T19</f>
        <v>1</v>
      </c>
      <c r="V17" s="52">
        <v>25</v>
      </c>
      <c r="W17" s="47">
        <f>V17/V19</f>
        <v>0.96153846153846156</v>
      </c>
      <c r="X17" s="52">
        <v>29</v>
      </c>
      <c r="Y17" s="19">
        <f>X17/X19</f>
        <v>0.93548387096774188</v>
      </c>
      <c r="Z17" s="32">
        <v>19</v>
      </c>
      <c r="AA17" s="6">
        <f t="shared" ref="AA17" si="135">Z17/Z$19</f>
        <v>0.86363636363636365</v>
      </c>
      <c r="AB17" s="3">
        <v>21</v>
      </c>
      <c r="AC17" s="6">
        <f t="shared" ref="AC17" si="136">AB17/AB$19</f>
        <v>0.84</v>
      </c>
      <c r="AD17" s="3">
        <v>23</v>
      </c>
      <c r="AE17" s="6">
        <f t="shared" ref="AE17" si="137">AD17/AD$19</f>
        <v>0.92</v>
      </c>
      <c r="AF17" s="3">
        <v>29</v>
      </c>
      <c r="AG17" s="6">
        <f t="shared" ref="AG17" si="138">AF17/AF$19</f>
        <v>0.90625</v>
      </c>
      <c r="AH17" s="3">
        <v>31</v>
      </c>
      <c r="AI17" s="6">
        <f t="shared" ref="AI17" si="139">AH17/AH$19</f>
        <v>0.93939393939393945</v>
      </c>
      <c r="AJ17" s="3">
        <v>39</v>
      </c>
      <c r="AK17" s="6">
        <f t="shared" si="3"/>
        <v>0.97499999999999998</v>
      </c>
      <c r="AL17" s="69">
        <v>43</v>
      </c>
      <c r="AM17" s="6">
        <f t="shared" si="4"/>
        <v>0.97727272727272729</v>
      </c>
      <c r="AN17" s="69">
        <v>43</v>
      </c>
      <c r="AO17" s="6">
        <f t="shared" si="5"/>
        <v>0.97727272727272729</v>
      </c>
      <c r="AP17" s="69">
        <v>47</v>
      </c>
      <c r="AQ17" s="47">
        <f>AP17/AP19</f>
        <v>0.95918367346938771</v>
      </c>
      <c r="AR17" s="52">
        <v>37</v>
      </c>
      <c r="AS17" s="47">
        <f>AR17/AR19</f>
        <v>0.92500000000000004</v>
      </c>
      <c r="AT17" s="52">
        <v>38</v>
      </c>
      <c r="AU17" s="47">
        <f>AT17/AT19</f>
        <v>0.88372093023255816</v>
      </c>
      <c r="AV17" s="52">
        <v>37</v>
      </c>
      <c r="AW17" s="19">
        <f>AV17/AV19</f>
        <v>0.84090909090909094</v>
      </c>
      <c r="AX17" s="32">
        <v>39</v>
      </c>
      <c r="AY17" s="6">
        <f t="shared" ref="AY17" si="140">AX17/AX$19</f>
        <v>0.9285714285714286</v>
      </c>
      <c r="AZ17" s="3">
        <v>45</v>
      </c>
      <c r="BA17" s="6">
        <f t="shared" ref="BA17" si="141">AZ17/AZ$19</f>
        <v>0.91836734693877553</v>
      </c>
      <c r="BB17" s="3">
        <v>39</v>
      </c>
      <c r="BC17" s="6">
        <f t="shared" ref="BC17" si="142">BB17/BB$19</f>
        <v>0.90697674418604646</v>
      </c>
      <c r="BD17" s="3">
        <v>38</v>
      </c>
      <c r="BE17" s="6">
        <f t="shared" ref="BE17" si="143">BD17/BD$19</f>
        <v>0.90476190476190477</v>
      </c>
      <c r="BF17" s="3">
        <v>38</v>
      </c>
      <c r="BG17" s="6">
        <f t="shared" ref="BG17" si="144">BF17/BF$19</f>
        <v>0.90476190476190477</v>
      </c>
      <c r="BH17" s="3">
        <v>40</v>
      </c>
      <c r="BI17" s="6">
        <f t="shared" si="6"/>
        <v>0.90909090909090906</v>
      </c>
      <c r="BJ17" s="69">
        <v>37</v>
      </c>
      <c r="BK17" s="6">
        <f t="shared" si="7"/>
        <v>0.90243902439024393</v>
      </c>
      <c r="BL17" s="69">
        <v>34</v>
      </c>
      <c r="BM17" s="6">
        <f t="shared" si="8"/>
        <v>0.89473684210526316</v>
      </c>
      <c r="BN17" s="69">
        <v>30</v>
      </c>
      <c r="BO17" s="47">
        <f>BN17/BN19</f>
        <v>0.88235294117647056</v>
      </c>
      <c r="BP17" s="52">
        <v>30</v>
      </c>
      <c r="BQ17" s="47">
        <f>BP17/BP19</f>
        <v>0.90909090909090906</v>
      </c>
      <c r="BR17" s="52">
        <v>30</v>
      </c>
      <c r="BS17" s="47">
        <f>BR17/BR19</f>
        <v>0.90909090909090906</v>
      </c>
      <c r="BT17" s="52">
        <v>23</v>
      </c>
      <c r="BU17" s="19">
        <f>BT17/BT19</f>
        <v>0.85185185185185186</v>
      </c>
      <c r="BV17" s="32">
        <f t="shared" si="9"/>
        <v>68</v>
      </c>
      <c r="BW17" s="6">
        <f t="shared" ref="BW17" si="145">BV17/BV$19</f>
        <v>0.90666666666666662</v>
      </c>
      <c r="BX17" s="3">
        <f t="shared" si="10"/>
        <v>79</v>
      </c>
      <c r="BY17" s="6">
        <f t="shared" ref="BY17" si="146">BX17/BX$19</f>
        <v>0.89772727272727271</v>
      </c>
      <c r="BZ17" s="3">
        <f t="shared" si="11"/>
        <v>75</v>
      </c>
      <c r="CA17" s="6">
        <f t="shared" ref="CA17" si="147">BZ17/BZ$19</f>
        <v>0.91463414634146345</v>
      </c>
      <c r="CB17" s="3">
        <f t="shared" si="12"/>
        <v>82</v>
      </c>
      <c r="CC17" s="6">
        <f t="shared" ref="CC17" si="148">CB17/CB$19</f>
        <v>0.90109890109890112</v>
      </c>
      <c r="CD17" s="3">
        <f t="shared" si="13"/>
        <v>83</v>
      </c>
      <c r="CE17" s="6">
        <f t="shared" ref="CE17" si="149">CD17/CD$19</f>
        <v>0.92222222222222228</v>
      </c>
      <c r="CF17" s="3">
        <f t="shared" si="14"/>
        <v>91</v>
      </c>
      <c r="CG17" s="6">
        <f t="shared" si="15"/>
        <v>0.9285714285714286</v>
      </c>
      <c r="CH17" s="69">
        <v>95</v>
      </c>
      <c r="CI17" s="6">
        <f t="shared" si="16"/>
        <v>0.94059405940594054</v>
      </c>
      <c r="CJ17" s="69">
        <v>93</v>
      </c>
      <c r="CK17" s="6">
        <f t="shared" si="17"/>
        <v>0.93939393939393945</v>
      </c>
      <c r="CL17" s="69">
        <v>97</v>
      </c>
      <c r="CM17" s="47">
        <f>CL17/CL19</f>
        <v>0.93269230769230771</v>
      </c>
      <c r="CN17" s="52">
        <v>90</v>
      </c>
      <c r="CO17" s="47">
        <f>CN17/CN19</f>
        <v>0.9375</v>
      </c>
      <c r="CP17" s="52">
        <v>93</v>
      </c>
      <c r="CQ17" s="47">
        <f>CP17/CP19</f>
        <v>0.91176470588235292</v>
      </c>
      <c r="CR17" s="52">
        <v>89</v>
      </c>
      <c r="CS17" s="19">
        <f>CR17/CR19</f>
        <v>0.87254901960784315</v>
      </c>
    </row>
    <row r="18" spans="1:97" ht="47.25" customHeight="1" thickBot="1" x14ac:dyDescent="0.3">
      <c r="A18" s="29" t="s">
        <v>7</v>
      </c>
      <c r="B18" s="36"/>
      <c r="C18" s="7"/>
      <c r="D18" s="10"/>
      <c r="E18" s="7">
        <f t="shared" si="18"/>
        <v>0</v>
      </c>
      <c r="F18" s="10"/>
      <c r="G18" s="7">
        <f t="shared" ref="G18" si="150">F18/F$19</f>
        <v>0</v>
      </c>
      <c r="H18" s="10"/>
      <c r="I18" s="7">
        <f t="shared" ref="I18" si="151">H18/H$19</f>
        <v>0</v>
      </c>
      <c r="J18" s="10"/>
      <c r="K18" s="7">
        <f t="shared" ref="K18" si="152">J18/J$19</f>
        <v>0</v>
      </c>
      <c r="L18" s="10"/>
      <c r="M18" s="7">
        <f t="shared" si="0"/>
        <v>0</v>
      </c>
      <c r="N18" s="68"/>
      <c r="O18" s="7"/>
      <c r="P18" s="68"/>
      <c r="Q18" s="7"/>
      <c r="R18" s="68"/>
      <c r="S18" s="46"/>
      <c r="T18" s="50"/>
      <c r="U18" s="72"/>
      <c r="V18" s="50"/>
      <c r="W18" s="72"/>
      <c r="X18" s="50"/>
      <c r="Y18" s="56"/>
      <c r="Z18" s="33"/>
      <c r="AA18" s="7"/>
      <c r="AB18" s="4"/>
      <c r="AC18" s="7">
        <f t="shared" ref="AC18" si="153">AB18/AB$19</f>
        <v>0</v>
      </c>
      <c r="AD18" s="4"/>
      <c r="AE18" s="7">
        <f t="shared" ref="AE18" si="154">AD18/AD$19</f>
        <v>0</v>
      </c>
      <c r="AF18" s="4"/>
      <c r="AG18" s="7">
        <f t="shared" ref="AG18" si="155">AF18/AF$19</f>
        <v>0</v>
      </c>
      <c r="AH18" s="4"/>
      <c r="AI18" s="7">
        <f t="shared" ref="AI18" si="156">AH18/AH$19</f>
        <v>0</v>
      </c>
      <c r="AJ18" s="4"/>
      <c r="AK18" s="7">
        <f t="shared" si="3"/>
        <v>0</v>
      </c>
      <c r="AL18" s="68"/>
      <c r="AM18" s="7"/>
      <c r="AN18" s="68">
        <v>1</v>
      </c>
      <c r="AO18" s="7">
        <f t="shared" si="5"/>
        <v>2.2727272727272728E-2</v>
      </c>
      <c r="AP18" s="68"/>
      <c r="AQ18" s="46"/>
      <c r="AR18" s="50"/>
      <c r="AS18" s="72"/>
      <c r="AT18" s="50"/>
      <c r="AU18" s="72"/>
      <c r="AV18" s="50">
        <v>1</v>
      </c>
      <c r="AW18" s="56">
        <f>AV18/AV19</f>
        <v>2.2727272727272728E-2</v>
      </c>
      <c r="AX18" s="33"/>
      <c r="AY18" s="7"/>
      <c r="AZ18" s="4"/>
      <c r="BA18" s="7">
        <f t="shared" ref="BA18" si="157">AZ18/AZ$19</f>
        <v>0</v>
      </c>
      <c r="BB18" s="4"/>
      <c r="BC18" s="7">
        <f t="shared" ref="BC18" si="158">BB18/BB$19</f>
        <v>0</v>
      </c>
      <c r="BD18" s="4"/>
      <c r="BE18" s="7">
        <f t="shared" ref="BE18" si="159">BD18/BD$19</f>
        <v>0</v>
      </c>
      <c r="BF18" s="4"/>
      <c r="BG18" s="7">
        <f t="shared" ref="BG18" si="160">BF18/BF$19</f>
        <v>0</v>
      </c>
      <c r="BH18" s="4"/>
      <c r="BI18" s="7">
        <f t="shared" si="6"/>
        <v>0</v>
      </c>
      <c r="BJ18" s="68"/>
      <c r="BK18" s="7"/>
      <c r="BL18" s="68"/>
      <c r="BM18" s="7"/>
      <c r="BN18" s="68"/>
      <c r="BO18" s="46"/>
      <c r="BP18" s="50"/>
      <c r="BQ18" s="72"/>
      <c r="BR18" s="50"/>
      <c r="BS18" s="72"/>
      <c r="BT18" s="50">
        <v>1</v>
      </c>
      <c r="BU18" s="56">
        <f>BT18/BT19</f>
        <v>3.7037037037037035E-2</v>
      </c>
      <c r="BV18" s="33"/>
      <c r="BW18" s="7"/>
      <c r="BX18" s="4">
        <f t="shared" si="10"/>
        <v>0</v>
      </c>
      <c r="BY18" s="7">
        <f t="shared" ref="BY18" si="161">BX18/BX$19</f>
        <v>0</v>
      </c>
      <c r="BZ18" s="4">
        <f t="shared" si="11"/>
        <v>0</v>
      </c>
      <c r="CA18" s="7">
        <f t="shared" ref="CA18" si="162">BZ18/BZ$19</f>
        <v>0</v>
      </c>
      <c r="CB18" s="4">
        <f t="shared" si="12"/>
        <v>0</v>
      </c>
      <c r="CC18" s="7">
        <f t="shared" ref="CC18" si="163">CB18/CB$19</f>
        <v>0</v>
      </c>
      <c r="CD18" s="4">
        <f t="shared" si="13"/>
        <v>0</v>
      </c>
      <c r="CE18" s="7">
        <f t="shared" ref="CE18" si="164">CD18/CD$19</f>
        <v>0</v>
      </c>
      <c r="CF18" s="4">
        <f t="shared" si="14"/>
        <v>0</v>
      </c>
      <c r="CG18" s="7">
        <f t="shared" si="15"/>
        <v>0</v>
      </c>
      <c r="CH18" s="68"/>
      <c r="CI18" s="7"/>
      <c r="CJ18" s="68">
        <v>1</v>
      </c>
      <c r="CK18" s="7">
        <f t="shared" si="17"/>
        <v>1.0101010101010102E-2</v>
      </c>
      <c r="CL18" s="68"/>
      <c r="CM18" s="46"/>
      <c r="CN18" s="50"/>
      <c r="CO18" s="72"/>
      <c r="CP18" s="50"/>
      <c r="CQ18" s="72"/>
      <c r="CR18" s="50">
        <v>2</v>
      </c>
      <c r="CS18" s="56">
        <f>CR18/CR19</f>
        <v>1.9607843137254902E-2</v>
      </c>
    </row>
    <row r="19" spans="1:97" ht="47.25" customHeight="1" thickTop="1" thickBot="1" x14ac:dyDescent="0.3">
      <c r="A19" s="31" t="s">
        <v>8</v>
      </c>
      <c r="B19" s="42">
        <f>SUM(B11:B18)</f>
        <v>11</v>
      </c>
      <c r="C19" s="43"/>
      <c r="D19" s="43">
        <f t="shared" ref="D19:CD19" si="165">SUM(D11:D18)</f>
        <v>14</v>
      </c>
      <c r="E19" s="43"/>
      <c r="F19" s="43">
        <f t="shared" si="165"/>
        <v>14</v>
      </c>
      <c r="G19" s="43"/>
      <c r="H19" s="43">
        <f t="shared" si="165"/>
        <v>17</v>
      </c>
      <c r="I19" s="43"/>
      <c r="J19" s="43">
        <f t="shared" si="165"/>
        <v>15</v>
      </c>
      <c r="K19" s="43"/>
      <c r="L19" s="43">
        <f>SUM(L11:L18)</f>
        <v>14</v>
      </c>
      <c r="M19" s="63"/>
      <c r="N19" s="48">
        <f>SUM(N11:N18)</f>
        <v>16</v>
      </c>
      <c r="O19" s="48"/>
      <c r="P19" s="48">
        <f>SUM(P11:P18)</f>
        <v>17</v>
      </c>
      <c r="Q19" s="48"/>
      <c r="R19" s="66">
        <f>SUM(R11:R18)</f>
        <v>21</v>
      </c>
      <c r="S19" s="43"/>
      <c r="T19" s="54">
        <f>SUM(T11:T18)</f>
        <v>23</v>
      </c>
      <c r="U19" s="77"/>
      <c r="V19" s="54">
        <f>SUM(V11:V18)</f>
        <v>26</v>
      </c>
      <c r="W19" s="77"/>
      <c r="X19" s="54">
        <f>SUM(X11:X18)</f>
        <v>31</v>
      </c>
      <c r="Y19" s="65"/>
      <c r="Z19" s="42">
        <f t="shared" si="165"/>
        <v>22</v>
      </c>
      <c r="AA19" s="43"/>
      <c r="AB19" s="43">
        <f t="shared" si="165"/>
        <v>25</v>
      </c>
      <c r="AC19" s="43"/>
      <c r="AD19" s="43">
        <f t="shared" si="165"/>
        <v>25</v>
      </c>
      <c r="AE19" s="43"/>
      <c r="AF19" s="43">
        <f t="shared" si="165"/>
        <v>32</v>
      </c>
      <c r="AG19" s="43"/>
      <c r="AH19" s="43">
        <f t="shared" si="165"/>
        <v>33</v>
      </c>
      <c r="AI19" s="43"/>
      <c r="AJ19" s="43">
        <f>SUM(AJ11:AJ18)</f>
        <v>40</v>
      </c>
      <c r="AK19" s="63"/>
      <c r="AL19" s="48">
        <f>SUM(AL11:AL18)</f>
        <v>44</v>
      </c>
      <c r="AM19" s="48"/>
      <c r="AN19" s="48">
        <f>SUM(AN11:AN18)</f>
        <v>44</v>
      </c>
      <c r="AO19" s="48"/>
      <c r="AP19" s="66">
        <f>SUM(AP11:AP18)</f>
        <v>49</v>
      </c>
      <c r="AQ19" s="43"/>
      <c r="AR19" s="54">
        <f>SUM(AR11:AR18)</f>
        <v>40</v>
      </c>
      <c r="AS19" s="77"/>
      <c r="AT19" s="54">
        <f>SUM(AT11:AT18)</f>
        <v>43</v>
      </c>
      <c r="AU19" s="77"/>
      <c r="AV19" s="54">
        <f>SUM(AV11:AV18)</f>
        <v>44</v>
      </c>
      <c r="AW19" s="65"/>
      <c r="AX19" s="42">
        <f t="shared" si="165"/>
        <v>42</v>
      </c>
      <c r="AY19" s="43"/>
      <c r="AZ19" s="43">
        <f t="shared" si="165"/>
        <v>49</v>
      </c>
      <c r="BA19" s="43"/>
      <c r="BB19" s="43">
        <f t="shared" si="165"/>
        <v>43</v>
      </c>
      <c r="BC19" s="43"/>
      <c r="BD19" s="43">
        <f t="shared" si="165"/>
        <v>42</v>
      </c>
      <c r="BE19" s="43"/>
      <c r="BF19" s="43">
        <f t="shared" si="165"/>
        <v>42</v>
      </c>
      <c r="BG19" s="43"/>
      <c r="BH19" s="43">
        <f>SUM(BH11:BH18)</f>
        <v>44</v>
      </c>
      <c r="BI19" s="63"/>
      <c r="BJ19" s="48">
        <f>SUM(BJ11:BJ18)</f>
        <v>41</v>
      </c>
      <c r="BK19" s="48"/>
      <c r="BL19" s="48">
        <f>SUM(BL11:BL18)</f>
        <v>38</v>
      </c>
      <c r="BM19" s="48"/>
      <c r="BN19" s="66">
        <f>SUM(BN11:BN18)</f>
        <v>34</v>
      </c>
      <c r="BO19" s="43"/>
      <c r="BP19" s="54">
        <f>SUM(BP11:BP18)</f>
        <v>33</v>
      </c>
      <c r="BQ19" s="77"/>
      <c r="BR19" s="54">
        <f>SUM(BR11:BR18)</f>
        <v>33</v>
      </c>
      <c r="BS19" s="77"/>
      <c r="BT19" s="54">
        <f>SUM(BT11:BT18)</f>
        <v>27</v>
      </c>
      <c r="BU19" s="65"/>
      <c r="BV19" s="42">
        <f t="shared" si="165"/>
        <v>75</v>
      </c>
      <c r="BW19" s="43"/>
      <c r="BX19" s="43">
        <f t="shared" si="165"/>
        <v>88</v>
      </c>
      <c r="BY19" s="43"/>
      <c r="BZ19" s="43">
        <f t="shared" si="165"/>
        <v>82</v>
      </c>
      <c r="CA19" s="43"/>
      <c r="CB19" s="43">
        <f t="shared" si="165"/>
        <v>91</v>
      </c>
      <c r="CC19" s="43"/>
      <c r="CD19" s="43">
        <f t="shared" si="165"/>
        <v>90</v>
      </c>
      <c r="CE19" s="43"/>
      <c r="CF19" s="43">
        <f t="shared" ref="CF19" si="166">SUM(CF11:CF18)</f>
        <v>98</v>
      </c>
      <c r="CG19" s="63"/>
      <c r="CH19" s="48">
        <f>SUM(CH11:CH18)</f>
        <v>101</v>
      </c>
      <c r="CI19" s="48"/>
      <c r="CJ19" s="48">
        <f>SUM(CJ11:CJ18)</f>
        <v>99</v>
      </c>
      <c r="CK19" s="48"/>
      <c r="CL19" s="66">
        <f>SUM(CL11:CL18)</f>
        <v>104</v>
      </c>
      <c r="CM19" s="43"/>
      <c r="CN19" s="54">
        <f>SUM(CN11:CN18)</f>
        <v>96</v>
      </c>
      <c r="CO19" s="77"/>
      <c r="CP19" s="54">
        <f>SUM(CP11:CP18)</f>
        <v>102</v>
      </c>
      <c r="CQ19" s="77"/>
      <c r="CR19" s="54">
        <f>SUM(CR11:CR18)</f>
        <v>102</v>
      </c>
      <c r="CS19" s="65"/>
    </row>
  </sheetData>
  <mergeCells count="55">
    <mergeCell ref="CP8:CQ8"/>
    <mergeCell ref="CL8:CM8"/>
    <mergeCell ref="CR8:CS8"/>
    <mergeCell ref="R8:S8"/>
    <mergeCell ref="X8:Y8"/>
    <mergeCell ref="AP8:AQ8"/>
    <mergeCell ref="AV8:AW8"/>
    <mergeCell ref="BN8:BO8"/>
    <mergeCell ref="CB8:CC8"/>
    <mergeCell ref="CH8:CI8"/>
    <mergeCell ref="CJ8:CK8"/>
    <mergeCell ref="BL8:BM8"/>
    <mergeCell ref="AL8:AM8"/>
    <mergeCell ref="AN8:AO8"/>
    <mergeCell ref="CD8:CE8"/>
    <mergeCell ref="V8:W8"/>
    <mergeCell ref="AT8:AU8"/>
    <mergeCell ref="AD8:AE8"/>
    <mergeCell ref="AB8:AC8"/>
    <mergeCell ref="N8:O8"/>
    <mergeCell ref="BT8:BU8"/>
    <mergeCell ref="BJ8:BK8"/>
    <mergeCell ref="BR8:BS8"/>
    <mergeCell ref="BZ8:CA8"/>
    <mergeCell ref="BV7:CS7"/>
    <mergeCell ref="T8:U8"/>
    <mergeCell ref="A6:CS6"/>
    <mergeCell ref="AX7:BU7"/>
    <mergeCell ref="CF8:CG8"/>
    <mergeCell ref="Z8:AA8"/>
    <mergeCell ref="BH8:BI8"/>
    <mergeCell ref="BF8:BG8"/>
    <mergeCell ref="BD8:BE8"/>
    <mergeCell ref="BB8:BC8"/>
    <mergeCell ref="AZ8:BA8"/>
    <mergeCell ref="AX8:AY8"/>
    <mergeCell ref="AJ8:AK8"/>
    <mergeCell ref="AH8:AI8"/>
    <mergeCell ref="AF8:AG8"/>
    <mergeCell ref="AR8:AS8"/>
    <mergeCell ref="BP8:BQ8"/>
    <mergeCell ref="CN8:CO8"/>
    <mergeCell ref="P8:Q8"/>
    <mergeCell ref="A1:CS1"/>
    <mergeCell ref="A2:CS2"/>
    <mergeCell ref="L8:M8"/>
    <mergeCell ref="J8:K8"/>
    <mergeCell ref="H8:I8"/>
    <mergeCell ref="F8:G8"/>
    <mergeCell ref="D8:E8"/>
    <mergeCell ref="B8:C8"/>
    <mergeCell ref="B7:Y7"/>
    <mergeCell ref="Z7:AW7"/>
    <mergeCell ref="BV8:BW8"/>
    <mergeCell ref="BX8:BY8"/>
  </mergeCells>
  <printOptions horizontalCentered="1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TOTALS</vt:lpstr>
      <vt:lpstr>President</vt:lpstr>
      <vt:lpstr>Provost</vt:lpstr>
      <vt:lpstr>CIO</vt:lpstr>
      <vt:lpstr>Libraries</vt:lpstr>
      <vt:lpstr>VPAF</vt:lpstr>
      <vt:lpstr>VPCM</vt:lpstr>
      <vt:lpstr>VPHR</vt:lpstr>
      <vt:lpstr>VPSL</vt:lpstr>
      <vt:lpstr>VPR</vt:lpstr>
      <vt:lpstr>Extension</vt:lpstr>
      <vt:lpstr>Agr</vt:lpstr>
      <vt:lpstr>Arch</vt:lpstr>
      <vt:lpstr>A&amp;S</vt:lpstr>
      <vt:lpstr>Business</vt:lpstr>
      <vt:lpstr>Education</vt:lpstr>
      <vt:lpstr>Leadership</vt:lpstr>
      <vt:lpstr>Engineering</vt:lpstr>
      <vt:lpstr>Human Ecology</vt:lpstr>
      <vt:lpstr>Vet Med</vt:lpstr>
      <vt:lpstr>Salina</vt:lpstr>
      <vt:lpstr>'A&amp;S'!Print_Area</vt:lpstr>
      <vt:lpstr>Agr!Print_Area</vt:lpstr>
      <vt:lpstr>Arch!Print_Area</vt:lpstr>
      <vt:lpstr>Business!Print_Area</vt:lpstr>
      <vt:lpstr>CIO!Print_Area</vt:lpstr>
      <vt:lpstr>Education!Print_Area</vt:lpstr>
      <vt:lpstr>Engineering!Print_Area</vt:lpstr>
      <vt:lpstr>Extension!Print_Area</vt:lpstr>
      <vt:lpstr>'Human Ecology'!Print_Area</vt:lpstr>
      <vt:lpstr>Leadership!Print_Area</vt:lpstr>
      <vt:lpstr>Libraries!Print_Area</vt:lpstr>
      <vt:lpstr>President!Print_Area</vt:lpstr>
      <vt:lpstr>Provost!Print_Area</vt:lpstr>
      <vt:lpstr>Salina!Print_Area</vt:lpstr>
      <vt:lpstr>TOTALS!Print_Area</vt:lpstr>
      <vt:lpstr>'Vet Med'!Print_Area</vt:lpstr>
      <vt:lpstr>VPAF!Print_Area</vt:lpstr>
      <vt:lpstr>VPCM!Print_Area</vt:lpstr>
      <vt:lpstr>VPHR!Print_Area</vt:lpstr>
      <vt:lpstr>VPR!Print_Area</vt:lpstr>
      <vt:lpstr>VPSL!Print_Area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Baker</dc:creator>
  <cp:lastModifiedBy>David Warren</cp:lastModifiedBy>
  <cp:lastPrinted>2023-05-09T18:09:35Z</cp:lastPrinted>
  <dcterms:created xsi:type="dcterms:W3CDTF">2016-03-31T18:30:05Z</dcterms:created>
  <dcterms:modified xsi:type="dcterms:W3CDTF">2024-12-10T22:27:46Z</dcterms:modified>
</cp:coreProperties>
</file>