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24226"/>
  <mc:AlternateContent xmlns:mc="http://schemas.openxmlformats.org/markup-compatibility/2006">
    <mc:Choice Requires="x15">
      <x15ac:absPath xmlns:x15ac="http://schemas.microsoft.com/office/spreadsheetml/2010/11/ac" url="https://ksuemailprod.sharepoint.com/sites/PFStaff-Admin/Shared Documents/Admin/Counselor Resources/Education Financial Plan/"/>
    </mc:Choice>
  </mc:AlternateContent>
  <xr:revisionPtr revIDLastSave="721" documentId="8_{4E4EF650-9F28-4B49-BFB8-36BAE5086C9E}" xr6:coauthVersionLast="47" xr6:coauthVersionMax="47" xr10:uidLastSave="{00AA1699-D99D-4741-82F1-B32047FA04F6}"/>
  <bookViews>
    <workbookView xWindow="-120" yWindow="-120" windowWidth="51840" windowHeight="21120" xr2:uid="{00000000-000D-0000-FFFF-FFFF00000000}"/>
  </bookViews>
  <sheets>
    <sheet name="Costs &amp; Resources" sheetId="2" r:id="rId1"/>
    <sheet name="Spending Plan - ON Campus" sheetId="16" r:id="rId2"/>
    <sheet name="Spending Plan - OFF Campus" sheetId="15" r:id="rId3"/>
    <sheet name="Campus Resources" sheetId="8" r:id="rId4"/>
    <sheet name="Fees" sheetId="9" r:id="rId5"/>
  </sheets>
  <definedNames>
    <definedName name="Z_13445976_5095_495F_B077_64D8D30B9536_.wvu.Rows" localSheetId="0" hidden="1">'Costs &amp; Resources'!#REF!</definedName>
  </definedNames>
  <calcPr calcId="191028"/>
  <customWorkbookViews>
    <customWorkbookView name="Anabelle Sanko - Personal View" guid="{13445976-5095-495F-B077-64D8D30B9536}" mergeInterval="0" personalView="1" maximized="1" xWindow="1672" yWindow="-13" windowWidth="1696" windowHeight="1026" activeSheetId="2"/>
    <customWorkbookView name="Jodi Kaus - Personal View" guid="{0C0220E7-9143-4843-A65B-3E7E526898B1}" mergeInterval="0" personalView="1" maximized="1" xWindow="1912" yWindow="-8" windowWidth="1936" windowHeight="1056" activeSheetId="2"/>
    <customWorkbookView name="Jaden Blansett - Personal View" guid="{C092AED6-F11B-4232-A1E0-328235921869}" mergeInterval="0" personalView="1" maximized="1" xWindow="1672" yWindow="-10" windowWidth="1696" windowHeight="102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1" i="15" l="1"/>
  <c r="Q25" i="2"/>
  <c r="T25" i="2"/>
  <c r="N25" i="2"/>
  <c r="K25" i="2"/>
  <c r="H25" i="2"/>
  <c r="E25" i="2"/>
  <c r="C10" i="2"/>
  <c r="S10" i="2"/>
  <c r="R10" i="2"/>
  <c r="P10" i="2"/>
  <c r="O10" i="2"/>
  <c r="M10" i="2"/>
  <c r="L10" i="2"/>
  <c r="J10" i="2"/>
  <c r="I10" i="2"/>
  <c r="I11" i="2" s="1"/>
  <c r="D10" i="2"/>
  <c r="F10" i="2"/>
  <c r="G10" i="2"/>
  <c r="B37" i="16"/>
  <c r="K82" i="2" l="1"/>
  <c r="B52" i="2" s="1"/>
  <c r="E82" i="2"/>
  <c r="B51" i="2" s="1"/>
  <c r="N81" i="2"/>
  <c r="O81" i="2" s="1"/>
  <c r="H81" i="2"/>
  <c r="I81" i="2" s="1"/>
  <c r="N80" i="2"/>
  <c r="O80" i="2" s="1"/>
  <c r="H80" i="2"/>
  <c r="I80" i="2" s="1"/>
  <c r="N79" i="2"/>
  <c r="O79" i="2" s="1"/>
  <c r="H79" i="2"/>
  <c r="I79" i="2" s="1"/>
  <c r="N78" i="2"/>
  <c r="O78" i="2" s="1"/>
  <c r="H78" i="2"/>
  <c r="I78" i="2" s="1"/>
  <c r="N77" i="2"/>
  <c r="O77" i="2" s="1"/>
  <c r="H77" i="2"/>
  <c r="I77" i="2" s="1"/>
  <c r="Q74" i="2"/>
  <c r="B50" i="2" s="1"/>
  <c r="K74" i="2"/>
  <c r="B49" i="2" s="1"/>
  <c r="E74" i="2"/>
  <c r="B48" i="2" s="1"/>
  <c r="T73" i="2"/>
  <c r="U73" i="2" s="1"/>
  <c r="N73" i="2"/>
  <c r="O73" i="2" s="1"/>
  <c r="H73" i="2"/>
  <c r="I73" i="2" s="1"/>
  <c r="T72" i="2"/>
  <c r="U72" i="2" s="1"/>
  <c r="N72" i="2"/>
  <c r="O72" i="2" s="1"/>
  <c r="H72" i="2"/>
  <c r="I72" i="2" s="1"/>
  <c r="T71" i="2"/>
  <c r="U71" i="2" s="1"/>
  <c r="N71" i="2"/>
  <c r="O71" i="2" s="1"/>
  <c r="H71" i="2"/>
  <c r="I71" i="2" s="1"/>
  <c r="T70" i="2"/>
  <c r="U70" i="2" s="1"/>
  <c r="N70" i="2"/>
  <c r="O70" i="2" s="1"/>
  <c r="H70" i="2"/>
  <c r="I70" i="2" s="1"/>
  <c r="T69" i="2"/>
  <c r="U69" i="2" s="1"/>
  <c r="N69" i="2"/>
  <c r="O69" i="2" s="1"/>
  <c r="H69" i="2"/>
  <c r="I69" i="2" s="1"/>
  <c r="Q66" i="2"/>
  <c r="B47" i="2" s="1"/>
  <c r="T65" i="2"/>
  <c r="U65" i="2" s="1"/>
  <c r="T64" i="2"/>
  <c r="U64" i="2" s="1"/>
  <c r="T63" i="2"/>
  <c r="U63" i="2" s="1"/>
  <c r="T62" i="2"/>
  <c r="U62" i="2" s="1"/>
  <c r="T61" i="2"/>
  <c r="U61" i="2" s="1"/>
  <c r="Q58" i="2"/>
  <c r="B44" i="2" s="1"/>
  <c r="K4" i="2" s="1"/>
  <c r="T57" i="2"/>
  <c r="U57" i="2" s="1"/>
  <c r="T56" i="2"/>
  <c r="U56" i="2" s="1"/>
  <c r="T55" i="2"/>
  <c r="U55" i="2" s="1"/>
  <c r="T54" i="2"/>
  <c r="U54" i="2" s="1"/>
  <c r="T53" i="2"/>
  <c r="U53" i="2" s="1"/>
  <c r="Q50" i="2"/>
  <c r="B41" i="2" s="1"/>
  <c r="H4" i="2" s="1"/>
  <c r="T49" i="2"/>
  <c r="U49" i="2" s="1"/>
  <c r="T48" i="2"/>
  <c r="U48" i="2" s="1"/>
  <c r="T47" i="2"/>
  <c r="U47" i="2" s="1"/>
  <c r="T46" i="2"/>
  <c r="U46" i="2" s="1"/>
  <c r="T45" i="2"/>
  <c r="U45" i="2" s="1"/>
  <c r="Q42" i="2"/>
  <c r="B38" i="2" s="1"/>
  <c r="T41" i="2"/>
  <c r="U41" i="2" s="1"/>
  <c r="T40" i="2"/>
  <c r="U40" i="2" s="1"/>
  <c r="T39" i="2"/>
  <c r="U39" i="2" s="1"/>
  <c r="T38" i="2"/>
  <c r="U38" i="2" s="1"/>
  <c r="T37" i="2"/>
  <c r="U37" i="2" s="1"/>
  <c r="H45" i="2"/>
  <c r="I45" i="2" s="1"/>
  <c r="N65" i="2"/>
  <c r="O65" i="2" s="1"/>
  <c r="N64" i="2"/>
  <c r="O64" i="2" s="1"/>
  <c r="N63" i="2"/>
  <c r="O63" i="2" s="1"/>
  <c r="N62" i="2"/>
  <c r="O62" i="2" s="1"/>
  <c r="N61" i="2"/>
  <c r="O61" i="2" s="1"/>
  <c r="N57" i="2"/>
  <c r="O57" i="2" s="1"/>
  <c r="N56" i="2"/>
  <c r="O56" i="2" s="1"/>
  <c r="N55" i="2"/>
  <c r="O55" i="2" s="1"/>
  <c r="N54" i="2"/>
  <c r="O54" i="2" s="1"/>
  <c r="N53" i="2"/>
  <c r="O53" i="2" s="1"/>
  <c r="N49" i="2"/>
  <c r="O49" i="2" s="1"/>
  <c r="N48" i="2"/>
  <c r="O48" i="2" s="1"/>
  <c r="N47" i="2"/>
  <c r="O47" i="2" s="1"/>
  <c r="N46" i="2"/>
  <c r="O46" i="2" s="1"/>
  <c r="N45" i="2"/>
  <c r="O45" i="2" s="1"/>
  <c r="N41" i="2"/>
  <c r="O41" i="2" s="1"/>
  <c r="N40" i="2"/>
  <c r="O40" i="2" s="1"/>
  <c r="N39" i="2"/>
  <c r="O39" i="2" s="1"/>
  <c r="N38" i="2"/>
  <c r="O38" i="2" s="1"/>
  <c r="N37" i="2"/>
  <c r="O37" i="2" s="1"/>
  <c r="H65" i="2"/>
  <c r="I65" i="2" s="1"/>
  <c r="H64" i="2"/>
  <c r="I64" i="2" s="1"/>
  <c r="H63" i="2"/>
  <c r="I63" i="2" s="1"/>
  <c r="H62" i="2"/>
  <c r="I62" i="2" s="1"/>
  <c r="H61" i="2"/>
  <c r="I61" i="2" s="1"/>
  <c r="H57" i="2"/>
  <c r="I57" i="2" s="1"/>
  <c r="H56" i="2"/>
  <c r="I56" i="2" s="1"/>
  <c r="H55" i="2"/>
  <c r="I55" i="2" s="1"/>
  <c r="H54" i="2"/>
  <c r="I54" i="2" s="1"/>
  <c r="H53" i="2"/>
  <c r="I53" i="2" s="1"/>
  <c r="H49" i="2"/>
  <c r="I49" i="2" s="1"/>
  <c r="H48" i="2"/>
  <c r="I48" i="2" s="1"/>
  <c r="H47" i="2"/>
  <c r="I47" i="2" s="1"/>
  <c r="H46" i="2"/>
  <c r="I46" i="2" s="1"/>
  <c r="H40" i="2"/>
  <c r="I40" i="2" s="1"/>
  <c r="H39" i="2"/>
  <c r="I39" i="2" s="1"/>
  <c r="H38" i="2"/>
  <c r="I38" i="2" s="1"/>
  <c r="H37" i="2"/>
  <c r="I37" i="2" s="1"/>
  <c r="K66" i="2"/>
  <c r="B46" i="2" s="1"/>
  <c r="M4" i="2" s="1"/>
  <c r="E66" i="2"/>
  <c r="B45" i="2" s="1"/>
  <c r="L4" i="2" s="1"/>
  <c r="K58" i="2"/>
  <c r="B43" i="2" s="1"/>
  <c r="J4" i="2" s="1"/>
  <c r="E58" i="2"/>
  <c r="B42" i="2" s="1"/>
  <c r="I4" i="2" s="1"/>
  <c r="K50" i="2"/>
  <c r="B40" i="2" s="1"/>
  <c r="E50" i="2"/>
  <c r="B39" i="2" s="1"/>
  <c r="F4" i="2" s="1"/>
  <c r="K42" i="2"/>
  <c r="B37" i="2" s="1"/>
  <c r="D4" i="2" s="1"/>
  <c r="E42" i="2"/>
  <c r="B36" i="2" s="1"/>
  <c r="C4" i="2" s="1"/>
  <c r="H41" i="2"/>
  <c r="I41" i="2" s="1"/>
  <c r="U58" i="2" l="1"/>
  <c r="C44" i="2" s="1"/>
  <c r="K5" i="2" s="1"/>
  <c r="U66" i="2"/>
  <c r="C47" i="2" s="1"/>
  <c r="N5" i="2" s="1"/>
  <c r="U42" i="2"/>
  <c r="C38" i="2" s="1"/>
  <c r="E5" i="2" s="1"/>
  <c r="U50" i="2"/>
  <c r="C41" i="2" s="1"/>
  <c r="H5" i="2" s="1"/>
  <c r="O74" i="2"/>
  <c r="C49" i="2" s="1"/>
  <c r="P5" i="2" s="1"/>
  <c r="U74" i="2"/>
  <c r="C50" i="2" s="1"/>
  <c r="Q5" i="2" s="1"/>
  <c r="Q4" i="2"/>
  <c r="P4" i="2"/>
  <c r="R4" i="2"/>
  <c r="O4" i="2"/>
  <c r="N4" i="2"/>
  <c r="O82" i="2"/>
  <c r="C52" i="2" s="1"/>
  <c r="S4" i="2" s="1"/>
  <c r="I82" i="2"/>
  <c r="C51" i="2" s="1"/>
  <c r="R5" i="2" s="1"/>
  <c r="I74" i="2"/>
  <c r="C48" i="2" s="1"/>
  <c r="O5" i="2" s="1"/>
  <c r="E4" i="2"/>
  <c r="G4" i="2"/>
  <c r="I66" i="2"/>
  <c r="C45" i="2" s="1"/>
  <c r="O58" i="2"/>
  <c r="C43" i="2" s="1"/>
  <c r="O42" i="2"/>
  <c r="C37" i="2" s="1"/>
  <c r="I42" i="2"/>
  <c r="C36" i="2" s="1"/>
  <c r="C5" i="2" s="1"/>
  <c r="I58" i="2"/>
  <c r="C42" i="2" s="1"/>
  <c r="O66" i="2"/>
  <c r="C46" i="2" s="1"/>
  <c r="O50" i="2"/>
  <c r="C40" i="2" s="1"/>
  <c r="G5" i="2" s="1"/>
  <c r="I50" i="2"/>
  <c r="C39" i="2" s="1"/>
  <c r="E16" i="2"/>
  <c r="Q16" i="2"/>
  <c r="N16" i="2"/>
  <c r="K16" i="2"/>
  <c r="H16" i="2"/>
  <c r="T6" i="2"/>
  <c r="T8" i="2"/>
  <c r="T12" i="2"/>
  <c r="T15" i="2"/>
  <c r="S5" i="2" l="1"/>
  <c r="F5" i="2"/>
  <c r="I5" i="2"/>
  <c r="D5" i="2"/>
  <c r="J5" i="2"/>
  <c r="L5" i="2"/>
  <c r="M5" i="2"/>
  <c r="T27" i="2"/>
  <c r="T29" i="2" s="1"/>
  <c r="Q27" i="2"/>
  <c r="Q29" i="2" s="1"/>
  <c r="P13" i="2" s="1"/>
  <c r="P11" i="2"/>
  <c r="O11" i="2"/>
  <c r="R11" i="2"/>
  <c r="Q11" i="2"/>
  <c r="Q17" i="2" s="1"/>
  <c r="Q18" i="2" s="1"/>
  <c r="N11" i="2"/>
  <c r="N17" i="2" s="1"/>
  <c r="N18" i="2" s="1"/>
  <c r="H11" i="2"/>
  <c r="H17" i="2" s="1"/>
  <c r="H18" i="2" s="1"/>
  <c r="K11" i="2"/>
  <c r="K17" i="2" s="1"/>
  <c r="K18" i="2" s="1"/>
  <c r="R13" i="2" l="1"/>
  <c r="S13" i="2"/>
  <c r="S11" i="2"/>
  <c r="L11" i="2"/>
  <c r="M11" i="2"/>
  <c r="J11" i="2"/>
  <c r="O13" i="2"/>
  <c r="T4" i="2" l="1"/>
  <c r="C3" i="2"/>
  <c r="B25" i="2"/>
  <c r="B53" i="2"/>
  <c r="E27" i="2"/>
  <c r="P14" i="2" l="1"/>
  <c r="P16" i="2" s="1"/>
  <c r="P17" i="2" s="1"/>
  <c r="P18" i="2" s="1"/>
  <c r="O14" i="2"/>
  <c r="O16" i="2" s="1"/>
  <c r="O17" i="2" s="1"/>
  <c r="O18" i="2" s="1"/>
  <c r="M14" i="2"/>
  <c r="L14" i="2"/>
  <c r="S14" i="2"/>
  <c r="R14" i="2"/>
  <c r="H27" i="2"/>
  <c r="N27" i="2"/>
  <c r="D11" i="2"/>
  <c r="G11" i="2"/>
  <c r="F11" i="2"/>
  <c r="E29" i="2"/>
  <c r="C13" i="2" s="1"/>
  <c r="J14" i="2"/>
  <c r="D14" i="2"/>
  <c r="I14" i="2"/>
  <c r="C14" i="2"/>
  <c r="F14" i="2"/>
  <c r="G14" i="2"/>
  <c r="T10" i="2" l="1"/>
  <c r="T14" i="2"/>
  <c r="H29" i="2"/>
  <c r="K27" i="2"/>
  <c r="K29" i="2" s="1"/>
  <c r="J13" i="2" s="1"/>
  <c r="J16" i="2" s="1"/>
  <c r="N29" i="2"/>
  <c r="C11" i="2"/>
  <c r="D13" i="2"/>
  <c r="D16" i="2" s="1"/>
  <c r="M13" i="2" l="1"/>
  <c r="M16" i="2" s="1"/>
  <c r="M17" i="2" s="1"/>
  <c r="M18" i="2" s="1"/>
  <c r="L13" i="2"/>
  <c r="L16" i="2" s="1"/>
  <c r="L17" i="2" s="1"/>
  <c r="L18" i="2" s="1"/>
  <c r="S16" i="2"/>
  <c r="S17" i="2" s="1"/>
  <c r="S18" i="2" s="1"/>
  <c r="D17" i="2"/>
  <c r="D18" i="2" s="1"/>
  <c r="J17" i="2"/>
  <c r="J18" i="2" s="1"/>
  <c r="I13" i="2"/>
  <c r="I16" i="2" s="1"/>
  <c r="G13" i="2"/>
  <c r="G16" i="2" s="1"/>
  <c r="F13" i="2"/>
  <c r="F16" i="2" s="1"/>
  <c r="C16" i="2"/>
  <c r="T13" i="2" l="1"/>
  <c r="T16" i="2" s="1"/>
  <c r="R16" i="2"/>
  <c r="R17" i="2" s="1"/>
  <c r="R18" i="2" s="1"/>
  <c r="F17" i="2"/>
  <c r="F18" i="2" s="1"/>
  <c r="G17" i="2"/>
  <c r="G18" i="2" s="1"/>
  <c r="I17" i="2"/>
  <c r="I18" i="2" s="1"/>
  <c r="C17" i="2"/>
  <c r="C18" i="2" s="1"/>
  <c r="C53" i="2"/>
  <c r="T5" i="2" l="1"/>
  <c r="T11" i="2" s="1"/>
  <c r="E11" i="2"/>
  <c r="E17" i="2" s="1"/>
  <c r="T17" i="2" l="1"/>
  <c r="E1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Christyne Stephenson</author>
    <author>Lara Blomberg</author>
  </authors>
  <commentList>
    <comment ref="E4" authorId="0" shapeId="0" xr:uid="{00000000-0006-0000-0100-000002000000}">
      <text>
        <r>
          <rPr>
            <sz val="9"/>
            <color indexed="81"/>
            <rFont val="Tahoma"/>
            <family val="2"/>
          </rPr>
          <t>The cost of summer tuition is added into the total for tuition in the prior Spring</t>
        </r>
      </text>
    </comment>
    <comment ref="H4" authorId="0" shapeId="0" xr:uid="{00000000-0006-0000-0100-000003000000}">
      <text>
        <r>
          <rPr>
            <sz val="9"/>
            <color indexed="81"/>
            <rFont val="Tahoma"/>
            <family val="2"/>
          </rPr>
          <t>The cost of summer tuition is added into the total for tuition in the prior Spring</t>
        </r>
      </text>
    </comment>
    <comment ref="K4" authorId="0" shapeId="0" xr:uid="{00000000-0006-0000-0100-000004000000}">
      <text>
        <r>
          <rPr>
            <sz val="9"/>
            <color indexed="81"/>
            <rFont val="Tahoma"/>
            <family val="2"/>
          </rPr>
          <t>The cost of summer tuition is added into the total for tuition in the prior Spring</t>
        </r>
      </text>
    </comment>
    <comment ref="N4" authorId="0" shapeId="0" xr:uid="{A2594E32-3F00-471A-9F96-FCFCD5006E77}">
      <text>
        <r>
          <rPr>
            <sz val="9"/>
            <color indexed="81"/>
            <rFont val="Tahoma"/>
            <family val="2"/>
          </rPr>
          <t>The cost of summer tuition is added into the total for tuition in the prior Spring</t>
        </r>
      </text>
    </comment>
    <comment ref="Q4" authorId="0" shapeId="0" xr:uid="{807CEAA4-7FF3-4FD8-BBD8-193504640F0F}">
      <text>
        <r>
          <rPr>
            <sz val="9"/>
            <color indexed="81"/>
            <rFont val="Tahoma"/>
            <family val="2"/>
          </rPr>
          <t>The cost of summer tuition is added into the total for tuition in the prior Spring</t>
        </r>
      </text>
    </comment>
    <comment ref="U4" authorId="1" shapeId="0" xr:uid="{00000000-0006-0000-0100-000005000000}">
      <text>
        <r>
          <rPr>
            <sz val="9"/>
            <color indexed="81"/>
            <rFont val="Tahoma"/>
            <family val="2"/>
          </rPr>
          <t>Calulcated automatically from "Tuition &amp; Fees Cost Inputs"</t>
        </r>
      </text>
    </comment>
    <comment ref="U10" authorId="1" shapeId="0" xr:uid="{00000000-0006-0000-0100-000008000000}">
      <text>
        <r>
          <rPr>
            <sz val="9"/>
            <color indexed="81"/>
            <rFont val="Tahoma"/>
            <family val="2"/>
          </rPr>
          <t>Pulls automatically from Spending Plan</t>
        </r>
      </text>
    </comment>
    <comment ref="U12" authorId="1" shapeId="0" xr:uid="{00000000-0006-0000-0100-00000A000000}">
      <text>
        <r>
          <rPr>
            <sz val="9"/>
            <color indexed="81"/>
            <rFont val="Tahoma"/>
            <family val="2"/>
          </rPr>
          <t>Manually type in scholarships amount offered/expected</t>
        </r>
      </text>
    </comment>
    <comment ref="U13" authorId="1" shapeId="0" xr:uid="{00000000-0006-0000-0100-00000E000000}">
      <text>
        <r>
          <rPr>
            <sz val="9"/>
            <color indexed="81"/>
            <rFont val="Tahoma"/>
            <family val="2"/>
          </rPr>
          <t>Calculated automatically from "Summer Savings" boxes</t>
        </r>
      </text>
    </comment>
    <comment ref="U14" authorId="1" shapeId="0" xr:uid="{00000000-0006-0000-0100-000010000000}">
      <text>
        <r>
          <rPr>
            <sz val="9"/>
            <color indexed="81"/>
            <rFont val="Tahoma"/>
            <family val="2"/>
          </rPr>
          <t>Calculated automatically from "Income from Job"</t>
        </r>
      </text>
    </comment>
    <comment ref="U15" authorId="1" shapeId="0" xr:uid="{00000000-0006-0000-0100-000012000000}">
      <text>
        <r>
          <rPr>
            <sz val="9"/>
            <color indexed="81"/>
            <rFont val="Tahoma"/>
            <family val="2"/>
          </rPr>
          <t>Manually type in any money received from family or other sources to pay for semester expenses such as a 529 college savings plan</t>
        </r>
      </text>
    </comment>
    <comment ref="U17" authorId="1" shapeId="0" xr:uid="{00000000-0006-0000-0100-000014000000}">
      <text>
        <r>
          <rPr>
            <sz val="9"/>
            <color indexed="81"/>
            <rFont val="Tahoma"/>
            <family val="2"/>
          </rPr>
          <t xml:space="preserve">This is the amount that is not yet covered </t>
        </r>
      </text>
    </comment>
  </commentList>
</comments>
</file>

<file path=xl/sharedStrings.xml><?xml version="1.0" encoding="utf-8"?>
<sst xmlns="http://schemas.openxmlformats.org/spreadsheetml/2006/main" count="406" uniqueCount="165">
  <si>
    <t>EDUCATION FINANCIAL PLAN</t>
  </si>
  <si>
    <t>ENTER STUDENT'S NAME HERE</t>
  </si>
  <si>
    <t>1st Year</t>
  </si>
  <si>
    <t>2nd Year</t>
  </si>
  <si>
    <t>3rd Year</t>
  </si>
  <si>
    <t>4th Year</t>
  </si>
  <si>
    <t>5th Year</t>
  </si>
  <si>
    <t>6th Year</t>
  </si>
  <si>
    <t>Spring</t>
  </si>
  <si>
    <t>Summer</t>
  </si>
  <si>
    <t>Fall</t>
  </si>
  <si>
    <t>Totals</t>
  </si>
  <si>
    <t>Estimated tuition</t>
  </si>
  <si>
    <t>Required estimated campus fees</t>
  </si>
  <si>
    <t>Required campus fees</t>
  </si>
  <si>
    <t>Books and supplies</t>
  </si>
  <si>
    <t>On-campus housing &amp; meal plan</t>
  </si>
  <si>
    <t>Parking permit &amp; sports pass</t>
  </si>
  <si>
    <t>Miscellaneous/personal expenses</t>
  </si>
  <si>
    <t>Total Expenses Per Semester</t>
  </si>
  <si>
    <t>Total Expenses</t>
  </si>
  <si>
    <t>Scholarships &amp; grants</t>
  </si>
  <si>
    <t>Money from summer job</t>
  </si>
  <si>
    <t>Money from semester job</t>
  </si>
  <si>
    <t>Money from other sources</t>
  </si>
  <si>
    <t>Total Resources Per Semester</t>
  </si>
  <si>
    <t>Total Resources</t>
  </si>
  <si>
    <t>Estimated Student Loans Needed</t>
  </si>
  <si>
    <t>Estimated student loans needed</t>
  </si>
  <si>
    <t>Excess Resources to Save</t>
  </si>
  <si>
    <t xml:space="preserve">Enter information for semester job </t>
  </si>
  <si>
    <t xml:space="preserve">This spreadsheet will help you estimate costs and resources throughout your college career. This tool can also help you estimate the amount of student loans you might need and shows the effect that changes in monthly income, decreases in living expenses and scholarships can have on your finances. </t>
  </si>
  <si>
    <t>Income from job</t>
  </si>
  <si>
    <t>Summer Savings</t>
  </si>
  <si>
    <t>Hourly Wage</t>
  </si>
  <si>
    <t>Hourly wage</t>
  </si>
  <si>
    <t>Hours per week</t>
  </si>
  <si>
    <t>Tax Rate %</t>
  </si>
  <si>
    <t>Months worked</t>
  </si>
  <si>
    <t>Monthly total</t>
  </si>
  <si>
    <t>Monthly Expenses</t>
  </si>
  <si>
    <t>Possible Savings</t>
  </si>
  <si>
    <t>% used to pay school</t>
  </si>
  <si>
    <t>Savings toward school</t>
  </si>
  <si>
    <t>Tuition &amp; Fees Cost Inputs</t>
  </si>
  <si>
    <t>UG In</t>
  </si>
  <si>
    <t>UG Out</t>
  </si>
  <si>
    <t>Tuition rate per credit 2024-2025</t>
  </si>
  <si>
    <t>Student Services Fee per semester</t>
  </si>
  <si>
    <t>OR</t>
  </si>
  <si>
    <t>Course/             Program Fees</t>
  </si>
  <si>
    <t>$489.24 if 12 credits or more. $40.77/credit if 11 credits or less.</t>
  </si>
  <si>
    <t>Credits</t>
  </si>
  <si>
    <t>Fall 1</t>
  </si>
  <si>
    <t>Spring 1</t>
  </si>
  <si>
    <t>Summer 1</t>
  </si>
  <si>
    <t>College</t>
  </si>
  <si>
    <t>Fee</t>
  </si>
  <si>
    <t>Subtotal</t>
  </si>
  <si>
    <t>Fall 2</t>
  </si>
  <si>
    <t>Spring 2</t>
  </si>
  <si>
    <t>Summer 2</t>
  </si>
  <si>
    <t>Fall 3</t>
  </si>
  <si>
    <t>Total Credits</t>
  </si>
  <si>
    <t xml:space="preserve">Total </t>
  </si>
  <si>
    <t>Spring 3</t>
  </si>
  <si>
    <t>Summer 3</t>
  </si>
  <si>
    <t>Fall 4</t>
  </si>
  <si>
    <t>Spring 4</t>
  </si>
  <si>
    <t>Summer 4</t>
  </si>
  <si>
    <t>Fall 5</t>
  </si>
  <si>
    <t>Spring 5</t>
  </si>
  <si>
    <t>Summer 5</t>
  </si>
  <si>
    <t>Fall 6</t>
  </si>
  <si>
    <t>Spring 6</t>
  </si>
  <si>
    <t>Total</t>
  </si>
  <si>
    <t>On-Campus
Monthly Budget</t>
  </si>
  <si>
    <t>ENTER STUDENT NAME HERE</t>
  </si>
  <si>
    <t>Monthly</t>
  </si>
  <si>
    <t>Expenses</t>
  </si>
  <si>
    <t>Utilities</t>
  </si>
  <si>
    <t>Phone</t>
  </si>
  <si>
    <t>Transportation</t>
  </si>
  <si>
    <t>Auto Loan</t>
  </si>
  <si>
    <t>Auto Insurance</t>
  </si>
  <si>
    <t>Fuel</t>
  </si>
  <si>
    <t>Maintenance (oil changes, car wash)</t>
  </si>
  <si>
    <t>Rideshares/bus</t>
  </si>
  <si>
    <t>Living Expenses</t>
  </si>
  <si>
    <t>Groceries</t>
  </si>
  <si>
    <t>Meals Out</t>
  </si>
  <si>
    <t xml:space="preserve">Cleaning, Health, &amp; Beauty Supplies </t>
  </si>
  <si>
    <t>Clothing</t>
  </si>
  <si>
    <t>Other (haircut, alcohol, tobacco, etc.)</t>
  </si>
  <si>
    <t>Healthcare</t>
  </si>
  <si>
    <t>Health Insurance</t>
  </si>
  <si>
    <t>Medical Bills (copay, uncovered doctor visit, or Rx, etc.)</t>
  </si>
  <si>
    <t>Credit Card &amp; Loan Payments</t>
  </si>
  <si>
    <t>Credit Card (w/ balance not paid in full each month)</t>
  </si>
  <si>
    <t>Student Loan (if currently paying)</t>
  </si>
  <si>
    <t>Personal Spending</t>
  </si>
  <si>
    <t>Streaming Subscriptions</t>
  </si>
  <si>
    <t>Entertainment (Aggieville, video games, movies, concerts, etc.)</t>
  </si>
  <si>
    <t>Pet</t>
  </si>
  <si>
    <t>Hobbies &amp; Sports</t>
  </si>
  <si>
    <t>Travel/Vacations</t>
  </si>
  <si>
    <t>Gifts &amp; Donations</t>
  </si>
  <si>
    <t>Savings/Investments</t>
  </si>
  <si>
    <t xml:space="preserve">Emergency Fund </t>
  </si>
  <si>
    <t>Investment (stock, bond, funds, real estate, etc.)</t>
  </si>
  <si>
    <t>Other savings (major purchase, vacation, etc.)</t>
  </si>
  <si>
    <t>Off-Campus
Monthly Budget</t>
  </si>
  <si>
    <t>Housing &amp; Utilities</t>
  </si>
  <si>
    <t>Rent</t>
  </si>
  <si>
    <t>Renters Insurance</t>
  </si>
  <si>
    <t>Utilities (electricity, gas, water, trash)</t>
  </si>
  <si>
    <t>Internet</t>
  </si>
  <si>
    <t>Other (laundry, haircut, alcohol, tobacco, etc.)</t>
  </si>
  <si>
    <t>Cost Of Attendance Resources</t>
  </si>
  <si>
    <t>Powercat Financial</t>
  </si>
  <si>
    <t>https://www.k-state.edu/powercatfinancial/</t>
  </si>
  <si>
    <t xml:space="preserve">Tuition &amp; Fees </t>
  </si>
  <si>
    <t>https://www.k-state.edu/finsvcs/cashiers/costs/</t>
  </si>
  <si>
    <t>Resident Hall Cost</t>
  </si>
  <si>
    <t>https://housing.k-state.edu/living-options/reshalls/rates-meal-plans/</t>
  </si>
  <si>
    <t>Office of Student Financial Assistance (SFA)</t>
  </si>
  <si>
    <t xml:space="preserve">https://www.k-state.edu/sfa/ </t>
  </si>
  <si>
    <t>Cashiers Office</t>
  </si>
  <si>
    <t xml:space="preserve">https://www.k-state.edu/finsvcs/cashiers/ </t>
  </si>
  <si>
    <t>Office of Veteran Affairs</t>
  </si>
  <si>
    <t xml:space="preserve">https://www.k-state.edu/veteran/ </t>
  </si>
  <si>
    <t>Student Athletic Passes</t>
  </si>
  <si>
    <t>https://www.kstatesports.com/sports/2015/6/12/_131476205653481240</t>
  </si>
  <si>
    <t>Parking Permits</t>
  </si>
  <si>
    <t>https://www.k-state.edu/parking/permits/permitprices.html</t>
  </si>
  <si>
    <t xml:space="preserve">Other Financial Support Resources </t>
  </si>
  <si>
    <t>Cats' Cupboard</t>
  </si>
  <si>
    <t>https://www.k-state.edu/cats-cupboard/</t>
  </si>
  <si>
    <t xml:space="preserve">Career Center </t>
  </si>
  <si>
    <t xml:space="preserve">https://www.k-state.edu/careercenter/ </t>
  </si>
  <si>
    <t>Career Closet</t>
  </si>
  <si>
    <t>https://www.k-state.edu/careercenter/students/apply_interview/attire/</t>
  </si>
  <si>
    <t>Student Opportunity Award</t>
  </si>
  <si>
    <t xml:space="preserve">https://ksufoundation.org/give/current-initiatives/give-to-k-state-proud/awards/#get-help-now </t>
  </si>
  <si>
    <t>2024-25</t>
  </si>
  <si>
    <t>Colleges</t>
  </si>
  <si>
    <t>Fee/credit hour</t>
  </si>
  <si>
    <t>Business Administration</t>
  </si>
  <si>
    <t>Engineering</t>
  </si>
  <si>
    <t>Agriculture</t>
  </si>
  <si>
    <t>Architecture, Planning &amp; Design</t>
  </si>
  <si>
    <t>Arts and Sciences</t>
  </si>
  <si>
    <t>Health &amp; Human Sciences</t>
  </si>
  <si>
    <t>Veterinary Medicine</t>
  </si>
  <si>
    <t>Department</t>
  </si>
  <si>
    <t>Kinesiology (KIN)</t>
  </si>
  <si>
    <t>Interior Design &amp; Fashion (AT, ID, FASH)</t>
  </si>
  <si>
    <t>Personal Financial Planning (PFP)</t>
  </si>
  <si>
    <t>Physician Assistant Program (PAS)</t>
  </si>
  <si>
    <t>On or Off Campus</t>
  </si>
  <si>
    <t>Semester</t>
  </si>
  <si>
    <t>-</t>
  </si>
  <si>
    <t>On Campus</t>
  </si>
  <si>
    <t>Off Campus</t>
  </si>
  <si>
    <t>On Campus or Off Campus
Spending Plan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</si>
</sst>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quot;$&quot;#,##0.00"/>
    <numFmt numFmtId="165" formatCode="&quot;$&quot;#,##0"/>
    <numFmt numFmtId="166" formatCode="0.0"/>
  </numFmts>
  <fonts count="41" x14ac:knownFonts="1">
    <font>
      <sz val="11"/>
      <color theme="1"/>
      <name val="Calibri"/>
      <family val="2"/>
      <scheme val="minor"/>
    </font>
    <font>
      <sz val="9"/>
      <color indexed="81"/>
      <name val="Tahoma"/>
      <family val="2"/>
    </font>
    <font>
      <sz val="11"/>
      <color theme="1"/>
      <name val="Calibri"/>
      <family val="2"/>
      <scheme val="minor"/>
    </font>
    <font>
      <u/>
      <sz val="11"/>
      <color theme="10"/>
      <name val="Calibri"/>
      <family val="2"/>
    </font>
    <font>
      <b/>
      <sz val="11"/>
      <color theme="1"/>
      <name val="Calibri"/>
      <family val="2"/>
      <scheme val="minor"/>
    </font>
    <font>
      <i/>
      <sz val="11"/>
      <color theme="1"/>
      <name val="Calibri"/>
      <family val="2"/>
      <scheme val="minor"/>
    </font>
    <font>
      <b/>
      <i/>
      <sz val="11"/>
      <color theme="1"/>
      <name val="Calibri"/>
      <family val="2"/>
      <scheme val="minor"/>
    </font>
    <font>
      <b/>
      <sz val="12"/>
      <color theme="1"/>
      <name val="Calibri"/>
      <family val="2"/>
      <scheme val="minor"/>
    </font>
    <font>
      <sz val="11"/>
      <color rgb="FFFF0000"/>
      <name val="Calibri"/>
      <family val="2"/>
      <scheme val="minor"/>
    </font>
    <font>
      <b/>
      <sz val="14"/>
      <color theme="1"/>
      <name val="Calibri"/>
      <family val="2"/>
      <scheme val="minor"/>
    </font>
    <font>
      <b/>
      <i/>
      <sz val="14"/>
      <color rgb="FFFF0000"/>
      <name val="Calibri"/>
      <family val="2"/>
      <scheme val="minor"/>
    </font>
    <font>
      <sz val="10"/>
      <color theme="1"/>
      <name val="Calibri"/>
      <family val="2"/>
      <scheme val="minor"/>
    </font>
    <font>
      <i/>
      <sz val="11"/>
      <color theme="9" tint="-0.249977111117893"/>
      <name val="Calibri"/>
      <family val="2"/>
      <scheme val="minor"/>
    </font>
    <font>
      <b/>
      <sz val="11"/>
      <color theme="9" tint="-0.249977111117893"/>
      <name val="Calibri"/>
      <family val="2"/>
      <scheme val="minor"/>
    </font>
    <font>
      <sz val="11"/>
      <color theme="4" tint="-0.249977111117893"/>
      <name val="Calibri"/>
      <family val="2"/>
      <scheme val="minor"/>
    </font>
    <font>
      <sz val="11"/>
      <color theme="4" tint="-0.249977111117893"/>
      <name val="Calibri Light"/>
      <family val="2"/>
    </font>
    <font>
      <b/>
      <i/>
      <sz val="14"/>
      <color rgb="FF7030A0"/>
      <name val="Calibri"/>
      <family val="2"/>
      <scheme val="minor"/>
    </font>
    <font>
      <b/>
      <sz val="12"/>
      <color rgb="FF7030A0"/>
      <name val="Calibri"/>
      <family val="2"/>
      <scheme val="minor"/>
    </font>
    <font>
      <b/>
      <sz val="11"/>
      <color rgb="FF7030A0"/>
      <name val="Calibri"/>
      <family val="2"/>
    </font>
    <font>
      <sz val="11"/>
      <color theme="1"/>
      <name val="Aptos"/>
      <family val="2"/>
    </font>
    <font>
      <b/>
      <sz val="11"/>
      <color theme="1"/>
      <name val="Aptos"/>
      <family val="2"/>
    </font>
    <font>
      <b/>
      <sz val="11"/>
      <name val="Aptos"/>
      <family val="2"/>
    </font>
    <font>
      <b/>
      <i/>
      <sz val="10"/>
      <color theme="1"/>
      <name val="Aptos"/>
      <family val="2"/>
    </font>
    <font>
      <b/>
      <i/>
      <sz val="10"/>
      <name val="Aptos"/>
      <family val="2"/>
    </font>
    <font>
      <b/>
      <i/>
      <sz val="10"/>
      <color theme="0"/>
      <name val="Aptos"/>
      <family val="2"/>
    </font>
    <font>
      <sz val="11"/>
      <color theme="0"/>
      <name val="Aptos"/>
      <family val="2"/>
    </font>
    <font>
      <sz val="11"/>
      <name val="Aptos"/>
      <family val="2"/>
    </font>
    <font>
      <b/>
      <sz val="11"/>
      <color theme="0"/>
      <name val="Aptos"/>
      <family val="2"/>
    </font>
    <font>
      <i/>
      <sz val="11"/>
      <color rgb="FF7030A0"/>
      <name val="Aptos"/>
      <family val="2"/>
    </font>
    <font>
      <sz val="11"/>
      <color rgb="FF7030A0"/>
      <name val="Aptos"/>
      <family val="2"/>
    </font>
    <font>
      <b/>
      <sz val="22"/>
      <color theme="7" tint="-0.249977111117893"/>
      <name val="Aptos ExtraBold"/>
      <family val="2"/>
    </font>
    <font>
      <b/>
      <i/>
      <sz val="11"/>
      <name val="Aptos"/>
      <family val="2"/>
    </font>
    <font>
      <b/>
      <sz val="24"/>
      <name val="Aptos"/>
      <family val="2"/>
    </font>
    <font>
      <b/>
      <sz val="36"/>
      <color theme="1"/>
      <name val="Calibri"/>
      <family val="2"/>
      <scheme val="minor"/>
    </font>
    <font>
      <b/>
      <i/>
      <sz val="12"/>
      <color rgb="FF7030A0"/>
      <name val="Aptos"/>
      <family val="2"/>
    </font>
    <font>
      <b/>
      <sz val="12"/>
      <color theme="1"/>
      <name val="Aptos"/>
      <family val="2"/>
    </font>
    <font>
      <sz val="12"/>
      <color theme="1"/>
      <name val="Aptos"/>
      <family val="2"/>
    </font>
    <font>
      <sz val="12"/>
      <color theme="1"/>
      <name val="Calibri"/>
      <family val="2"/>
      <scheme val="minor"/>
    </font>
    <font>
      <b/>
      <sz val="16"/>
      <color theme="1"/>
      <name val="Calibri"/>
      <family val="2"/>
      <scheme val="minor"/>
    </font>
    <font>
      <b/>
      <sz val="11"/>
      <name val="Calibri"/>
      <family val="2"/>
      <scheme val="minor"/>
    </font>
    <font>
      <sz val="11"/>
      <color theme="1"/>
      <name val="Aptos"/>
    </font>
  </fonts>
  <fills count="12">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249977111117893"/>
        <bgColor indexed="64"/>
      </patternFill>
    </fill>
    <fill>
      <patternFill patternType="solid">
        <fgColor theme="1"/>
        <bgColor indexed="64"/>
      </patternFill>
    </fill>
    <fill>
      <patternFill patternType="solid">
        <fgColor rgb="FFFF0000"/>
        <bgColor indexed="64"/>
      </patternFill>
    </fill>
    <fill>
      <patternFill patternType="solid">
        <fgColor rgb="FFF6F896"/>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theme="4"/>
      </top>
      <bottom style="double">
        <color theme="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top style="thin">
        <color theme="0" tint="-0.14999847407452621"/>
      </top>
      <bottom style="medium">
        <color theme="7" tint="-0.249977111117893"/>
      </bottom>
      <diagonal/>
    </border>
    <border>
      <left/>
      <right style="thin">
        <color theme="0" tint="-0.14999847407452621"/>
      </right>
      <top style="medium">
        <color theme="7" tint="-0.249977111117893"/>
      </top>
      <bottom style="thin">
        <color theme="0" tint="-0.14999847407452621"/>
      </bottom>
      <diagonal/>
    </border>
    <border>
      <left/>
      <right style="thin">
        <color theme="0" tint="-0.14999847407452621"/>
      </right>
      <top style="thin">
        <color theme="0" tint="-0.14999847407452621"/>
      </top>
      <bottom style="thin">
        <color theme="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theme="0" tint="-0.14999847407452621"/>
      </right>
      <top style="medium">
        <color indexed="64"/>
      </top>
      <bottom style="thin">
        <color theme="0" tint="-0.14999847407452621"/>
      </bottom>
      <diagonal/>
    </border>
    <border>
      <left style="medium">
        <color indexed="64"/>
      </left>
      <right/>
      <top/>
      <bottom/>
      <diagonal/>
    </border>
    <border>
      <left/>
      <right style="medium">
        <color indexed="64"/>
      </right>
      <top/>
      <bottom/>
      <diagonal/>
    </border>
    <border>
      <left style="medium">
        <color indexed="64"/>
      </left>
      <right/>
      <top style="thin">
        <color theme="4"/>
      </top>
      <bottom style="medium">
        <color indexed="64"/>
      </bottom>
      <diagonal/>
    </border>
    <border>
      <left/>
      <right/>
      <top style="thin">
        <color theme="4"/>
      </top>
      <bottom style="medium">
        <color indexed="64"/>
      </bottom>
      <diagonal/>
    </border>
    <border>
      <left/>
      <right style="medium">
        <color indexed="64"/>
      </right>
      <top style="thin">
        <color theme="4"/>
      </top>
      <bottom style="medium">
        <color indexed="64"/>
      </bottom>
      <diagonal/>
    </border>
    <border>
      <left style="thin">
        <color indexed="64"/>
      </left>
      <right style="thin">
        <color indexed="64"/>
      </right>
      <top/>
      <bottom style="thin">
        <color indexed="64"/>
      </bottom>
      <diagonal/>
    </border>
    <border>
      <left/>
      <right style="thin">
        <color theme="0" tint="-0.14999847407452621"/>
      </right>
      <top style="double">
        <color theme="4"/>
      </top>
      <bottom style="thin">
        <color theme="4"/>
      </bottom>
      <diagonal/>
    </border>
    <border>
      <left/>
      <right/>
      <top style="medium">
        <color theme="7" tint="-0.249977111117893"/>
      </top>
      <bottom style="thin">
        <color theme="0" tint="-0.14999847407452621"/>
      </bottom>
      <diagonal/>
    </border>
    <border>
      <left style="medium">
        <color indexed="64"/>
      </left>
      <right style="thin">
        <color theme="0" tint="-0.14999847407452621"/>
      </right>
      <top style="medium">
        <color indexed="64"/>
      </top>
      <bottom style="thin">
        <color theme="0" tint="-0.14999847407452621"/>
      </bottom>
      <diagonal/>
    </border>
    <border>
      <left style="thin">
        <color theme="0" tint="-0.14999847407452621"/>
      </left>
      <right style="thin">
        <color theme="0" tint="-0.14999847407452621"/>
      </right>
      <top style="medium">
        <color indexed="64"/>
      </top>
      <bottom style="thin">
        <color theme="0" tint="-0.14999847407452621"/>
      </bottom>
      <diagonal/>
    </border>
    <border>
      <left style="thin">
        <color theme="0" tint="-0.14999847407452621"/>
      </left>
      <right style="medium">
        <color indexed="64"/>
      </right>
      <top style="medium">
        <color indexed="64"/>
      </top>
      <bottom style="thin">
        <color theme="0" tint="-0.14999847407452621"/>
      </bottom>
      <diagonal/>
    </border>
    <border>
      <left style="thin">
        <color theme="0" tint="-0.14999847407452621"/>
      </left>
      <right style="medium">
        <color indexed="64"/>
      </right>
      <top/>
      <bottom style="thin">
        <color theme="0" tint="-0.14999847407452621"/>
      </bottom>
      <diagonal/>
    </border>
    <border>
      <left style="thin">
        <color theme="0" tint="-0.14999847407452621"/>
      </left>
      <right style="medium">
        <color indexed="64"/>
      </right>
      <top style="thin">
        <color theme="0" tint="-0.14999847407452621"/>
      </top>
      <bottom style="thin">
        <color theme="0" tint="-0.14999847407452621"/>
      </bottom>
      <diagonal/>
    </border>
    <border>
      <left style="medium">
        <color indexed="64"/>
      </left>
      <right/>
      <top style="thin">
        <color theme="4"/>
      </top>
      <bottom style="double">
        <color theme="4"/>
      </bottom>
      <diagonal/>
    </border>
    <border>
      <left style="medium">
        <color indexed="64"/>
      </left>
      <right/>
      <top style="thin">
        <color theme="0" tint="-0.14999847407452621"/>
      </top>
      <bottom style="medium">
        <color theme="7" tint="-0.249977111117893"/>
      </bottom>
      <diagonal/>
    </border>
    <border>
      <left/>
      <right style="medium">
        <color indexed="64"/>
      </right>
      <top style="thin">
        <color theme="0" tint="-0.14999847407452621"/>
      </top>
      <bottom style="medium">
        <color theme="7" tint="-0.249977111117893"/>
      </bottom>
      <diagonal/>
    </border>
    <border>
      <left style="medium">
        <color indexed="64"/>
      </left>
      <right/>
      <top style="medium">
        <color theme="7" tint="-0.249977111117893"/>
      </top>
      <bottom style="thin">
        <color theme="0" tint="-0.14999847407452621"/>
      </bottom>
      <diagonal/>
    </border>
    <border>
      <left style="medium">
        <color indexed="64"/>
      </left>
      <right/>
      <top style="thin">
        <color theme="0" tint="-0.14999847407452621"/>
      </top>
      <bottom style="thin">
        <color theme="0" tint="-0.14999847407452621"/>
      </bottom>
      <diagonal/>
    </border>
    <border>
      <left/>
      <right style="medium">
        <color indexed="64"/>
      </right>
      <top style="thin">
        <color theme="4"/>
      </top>
      <bottom style="double">
        <color theme="4"/>
      </bottom>
      <diagonal/>
    </border>
    <border>
      <left style="medium">
        <color indexed="64"/>
      </left>
      <right/>
      <top style="thin">
        <color theme="0" tint="-0.14999847407452621"/>
      </top>
      <bottom style="thin">
        <color theme="4"/>
      </bottom>
      <diagonal/>
    </border>
    <border>
      <left style="medium">
        <color indexed="64"/>
      </left>
      <right/>
      <top style="double">
        <color theme="4"/>
      </top>
      <bottom style="thin">
        <color theme="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theme="0" tint="-0.14999847407452621"/>
      </left>
      <right/>
      <top/>
      <bottom style="thin">
        <color theme="0" tint="-0.14999847407452621"/>
      </bottom>
      <diagonal/>
    </border>
    <border>
      <left/>
      <right/>
      <top style="thin">
        <color theme="4"/>
      </top>
      <bottom/>
      <diagonal/>
    </border>
    <border>
      <left style="medium">
        <color indexed="64"/>
      </left>
      <right/>
      <top style="medium">
        <color indexed="64"/>
      </top>
      <bottom style="thin">
        <color theme="0" tint="-0.14999847407452621"/>
      </bottom>
      <diagonal/>
    </border>
    <border>
      <left/>
      <right style="medium">
        <color indexed="64"/>
      </right>
      <top style="medium">
        <color indexed="64"/>
      </top>
      <bottom style="thin">
        <color theme="0" tint="-0.14999847407452621"/>
      </bottom>
      <diagonal/>
    </border>
    <border>
      <left style="thin">
        <color theme="0" tint="-0.14999847407452621"/>
      </left>
      <right style="medium">
        <color indexed="64"/>
      </right>
      <top style="thin">
        <color theme="0" tint="-0.14999847407452621"/>
      </top>
      <bottom/>
      <diagonal/>
    </border>
    <border>
      <left style="thin">
        <color indexed="64"/>
      </left>
      <right style="thin">
        <color indexed="64"/>
      </right>
      <top style="thin">
        <color indexed="64"/>
      </top>
      <bottom style="thin">
        <color theme="4"/>
      </bottom>
      <diagonal/>
    </border>
    <border>
      <left style="thin">
        <color theme="4"/>
      </left>
      <right style="thin">
        <color theme="0" tint="-0.14999847407452621"/>
      </right>
      <top/>
      <bottom/>
      <diagonal/>
    </border>
    <border>
      <left/>
      <right style="thin">
        <color theme="4"/>
      </right>
      <top style="thin">
        <color theme="4"/>
      </top>
      <bottom style="thin">
        <color theme="4"/>
      </bottom>
      <diagonal/>
    </border>
    <border>
      <left style="thin">
        <color theme="0" tint="-0.14999847407452621"/>
      </left>
      <right/>
      <top style="thin">
        <color theme="4"/>
      </top>
      <bottom style="thin">
        <color theme="4"/>
      </bottom>
      <diagonal/>
    </border>
    <border>
      <left/>
      <right/>
      <top/>
      <bottom style="medium">
        <color indexed="64"/>
      </bottom>
      <diagonal/>
    </border>
    <border>
      <left style="thin">
        <color indexed="64"/>
      </left>
      <right/>
      <top style="thin">
        <color theme="0" tint="-0.14999847407452621"/>
      </top>
      <bottom style="thin">
        <color theme="0" tint="-0.14999847407452621"/>
      </bottom>
      <diagonal/>
    </border>
    <border>
      <left style="thin">
        <color theme="2"/>
      </left>
      <right/>
      <top style="thin">
        <color theme="0" tint="-0.14999847407452621"/>
      </top>
      <bottom style="thin">
        <color theme="0" tint="-0.14999847407452621"/>
      </bottom>
      <diagonal/>
    </border>
    <border>
      <left style="thin">
        <color theme="2"/>
      </left>
      <right style="thin">
        <color theme="2"/>
      </right>
      <top style="thin">
        <color theme="0" tint="-0.14999847407452621"/>
      </top>
      <bottom style="thin">
        <color theme="0" tint="-0.14999847407452621"/>
      </bottom>
      <diagonal/>
    </border>
    <border>
      <left/>
      <right style="thin">
        <color theme="0" tint="-0.14999847407452621"/>
      </right>
      <top style="thin">
        <color theme="0" tint="-0.14999847407452621"/>
      </top>
      <bottom/>
      <diagonal/>
    </border>
    <border>
      <left/>
      <right/>
      <top/>
      <bottom style="double">
        <color theme="4"/>
      </bottom>
      <diagonal/>
    </border>
    <border>
      <left/>
      <right style="thin">
        <color indexed="64"/>
      </right>
      <top style="double">
        <color theme="4"/>
      </top>
      <bottom style="double">
        <color theme="4"/>
      </bottom>
      <diagonal/>
    </border>
    <border>
      <left style="medium">
        <color indexed="64"/>
      </left>
      <right/>
      <top style="thin">
        <color theme="0" tint="-0.14999847407452621"/>
      </top>
      <bottom/>
      <diagonal/>
    </border>
    <border>
      <left/>
      <right style="medium">
        <color indexed="64"/>
      </right>
      <top style="thin">
        <color theme="0" tint="-0.14999847407452621"/>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right/>
      <top/>
      <bottom style="dotted">
        <color indexed="64"/>
      </bottom>
      <diagonal/>
    </border>
    <border>
      <left style="medium">
        <color indexed="64"/>
      </left>
      <right/>
      <top/>
      <bottom style="dotted">
        <color indexed="64"/>
      </bottom>
      <diagonal/>
    </border>
    <border>
      <left/>
      <right/>
      <top style="dotted">
        <color indexed="64"/>
      </top>
      <bottom/>
      <diagonal/>
    </border>
    <border>
      <left/>
      <right style="medium">
        <color indexed="64"/>
      </right>
      <top/>
      <bottom style="dotted">
        <color indexed="64"/>
      </bottom>
      <diagonal/>
    </border>
    <border>
      <left/>
      <right/>
      <top style="thin">
        <color indexed="64"/>
      </top>
      <bottom style="dotted">
        <color indexed="64"/>
      </bottom>
      <diagonal/>
    </border>
    <border>
      <left/>
      <right/>
      <top/>
      <bottom style="thin">
        <color theme="0" tint="-0.14999847407452621"/>
      </bottom>
      <diagonal/>
    </border>
    <border>
      <left style="thin">
        <color indexed="64"/>
      </left>
      <right style="thin">
        <color indexed="64"/>
      </right>
      <top/>
      <bottom/>
      <diagonal/>
    </border>
    <border>
      <left/>
      <right/>
      <top style="thin">
        <color theme="4"/>
      </top>
      <bottom style="double">
        <color rgb="FFFEF25C"/>
      </bottom>
      <diagonal/>
    </border>
    <border>
      <left/>
      <right style="thin">
        <color indexed="64"/>
      </right>
      <top style="thin">
        <color theme="4"/>
      </top>
      <bottom style="double">
        <color rgb="FFFEF25C"/>
      </bottom>
      <diagonal/>
    </border>
    <border>
      <left/>
      <right/>
      <top style="double">
        <color rgb="FFFEF25C"/>
      </top>
      <bottom style="double">
        <color rgb="FFFEF25C"/>
      </bottom>
      <diagonal/>
    </border>
    <border>
      <left/>
      <right style="thin">
        <color indexed="64"/>
      </right>
      <top style="double">
        <color rgb="FFFEF25C"/>
      </top>
      <bottom style="double">
        <color rgb="FFFEF25C"/>
      </bottom>
      <diagonal/>
    </border>
    <border>
      <left/>
      <right/>
      <top style="medium">
        <color indexed="64"/>
      </top>
      <bottom style="thin">
        <color theme="0" tint="-0.1499984740745262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14999847407452621"/>
      </left>
      <right/>
      <top style="medium">
        <color indexed="64"/>
      </top>
      <bottom style="thin">
        <color theme="0" tint="-0.14999847407452621"/>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double">
        <color theme="4"/>
      </top>
      <bottom style="double">
        <color theme="4"/>
      </bottom>
      <diagonal/>
    </border>
    <border>
      <left style="medium">
        <color indexed="64"/>
      </left>
      <right/>
      <top style="thin">
        <color theme="4"/>
      </top>
      <bottom style="double">
        <color rgb="FFFEF25C"/>
      </bottom>
      <diagonal/>
    </border>
    <border>
      <left style="medium">
        <color indexed="64"/>
      </left>
      <right/>
      <top style="double">
        <color rgb="FFFEF25C"/>
      </top>
      <bottom style="double">
        <color rgb="FFFEF25C"/>
      </bottom>
      <diagonal/>
    </border>
    <border>
      <left style="thin">
        <color theme="0" tint="-0.14999847407452621"/>
      </left>
      <right style="medium">
        <color indexed="64"/>
      </right>
      <top/>
      <bottom/>
      <diagonal/>
    </border>
    <border>
      <left style="double">
        <color theme="2"/>
      </left>
      <right style="double">
        <color theme="2"/>
      </right>
      <top style="double">
        <color theme="4"/>
      </top>
      <bottom style="thin">
        <color theme="0" tint="-0.14999847407452621"/>
      </bottom>
      <diagonal/>
    </border>
    <border>
      <left style="medium">
        <color indexed="64"/>
      </left>
      <right style="medium">
        <color indexed="64"/>
      </right>
      <top style="medium">
        <color indexed="64"/>
      </top>
      <bottom style="thin">
        <color theme="0" tint="-0.14999847407452621"/>
      </bottom>
      <diagonal/>
    </border>
    <border>
      <left style="medium">
        <color indexed="64"/>
      </left>
      <right style="medium">
        <color indexed="64"/>
      </right>
      <top style="thin">
        <color theme="0" tint="-0.14999847407452621"/>
      </top>
      <bottom style="thin">
        <color theme="0" tint="-0.14999847407452621"/>
      </bottom>
      <diagonal/>
    </border>
    <border>
      <left style="medium">
        <color indexed="64"/>
      </left>
      <right/>
      <top style="thin">
        <color theme="0" tint="-0.14999847407452621"/>
      </top>
      <bottom style="double">
        <color theme="4"/>
      </bottom>
      <diagonal/>
    </border>
    <border>
      <left style="medium">
        <color indexed="64"/>
      </left>
      <right/>
      <top/>
      <bottom style="double">
        <color theme="4"/>
      </bottom>
      <diagonal/>
    </border>
    <border>
      <left style="medium">
        <color indexed="64"/>
      </left>
      <right/>
      <top style="double">
        <color rgb="FFFEF25C"/>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theme="0"/>
      </right>
      <top style="thin">
        <color theme="0" tint="-0.14999847407452621"/>
      </top>
      <bottom style="double">
        <color theme="4"/>
      </bottom>
      <diagonal/>
    </border>
    <border>
      <left style="thin">
        <color theme="0"/>
      </left>
      <right style="thin">
        <color theme="0" tint="-0.14999847407452621"/>
      </right>
      <top style="thin">
        <color theme="0" tint="-0.14999847407452621"/>
      </top>
      <bottom style="thin">
        <color theme="0" tint="-0.14999847407452621"/>
      </bottom>
      <diagonal/>
    </border>
    <border>
      <left/>
      <right style="thin">
        <color indexed="64"/>
      </right>
      <top style="thin">
        <color indexed="64"/>
      </top>
      <bottom style="thin">
        <color theme="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double">
        <color theme="4"/>
      </bottom>
      <diagonal/>
    </border>
    <border>
      <left/>
      <right style="thin">
        <color theme="0"/>
      </right>
      <top style="thin">
        <color theme="0" tint="-0.14999847407452621"/>
      </top>
      <bottom style="double">
        <color theme="4"/>
      </bottom>
      <diagonal/>
    </border>
    <border>
      <left style="thin">
        <color theme="0"/>
      </left>
      <right style="thin">
        <color theme="0"/>
      </right>
      <top style="thin">
        <color theme="0" tint="-0.14999847407452621"/>
      </top>
      <bottom style="double">
        <color theme="4"/>
      </bottom>
      <diagonal/>
    </border>
  </borders>
  <cellStyleXfs count="5">
    <xf numFmtId="0" fontId="0" fillId="0" borderId="0"/>
    <xf numFmtId="0" fontId="3" fillId="0" borderId="0" applyNumberFormat="0" applyFill="0" applyBorder="0" applyAlignment="0" applyProtection="0">
      <alignment vertical="top"/>
      <protection locked="0"/>
    </xf>
    <xf numFmtId="9" fontId="2" fillId="0" borderId="0" applyFont="0" applyFill="0" applyBorder="0" applyAlignment="0" applyProtection="0"/>
    <xf numFmtId="0" fontId="4" fillId="0" borderId="3" applyNumberFormat="0" applyFill="0" applyAlignment="0" applyProtection="0"/>
    <xf numFmtId="44" fontId="2" fillId="0" borderId="0" applyFont="0" applyFill="0" applyBorder="0" applyAlignment="0" applyProtection="0"/>
  </cellStyleXfs>
  <cellXfs count="326">
    <xf numFmtId="0" fontId="0" fillId="0" borderId="0" xfId="0"/>
    <xf numFmtId="0" fontId="0" fillId="0" borderId="0" xfId="0" applyAlignment="1">
      <alignment horizontal="right"/>
    </xf>
    <xf numFmtId="0" fontId="4" fillId="5" borderId="3" xfId="3" applyFill="1" applyAlignment="1">
      <alignment horizontal="right"/>
    </xf>
    <xf numFmtId="0" fontId="0" fillId="5" borderId="4" xfId="0" applyFill="1" applyBorder="1" applyAlignment="1">
      <alignment horizontal="right"/>
    </xf>
    <xf numFmtId="0" fontId="0" fillId="5" borderId="4" xfId="0" applyFill="1" applyBorder="1"/>
    <xf numFmtId="0" fontId="6" fillId="5" borderId="4" xfId="0" applyFont="1" applyFill="1" applyBorder="1"/>
    <xf numFmtId="0" fontId="6" fillId="5" borderId="5" xfId="0" applyFont="1" applyFill="1" applyBorder="1"/>
    <xf numFmtId="0" fontId="6" fillId="5" borderId="4" xfId="0" applyFont="1" applyFill="1" applyBorder="1" applyAlignment="1">
      <alignment horizontal="center"/>
    </xf>
    <xf numFmtId="0" fontId="8" fillId="0" borderId="0" xfId="0" applyFont="1"/>
    <xf numFmtId="0" fontId="0" fillId="3" borderId="0" xfId="0" applyFill="1"/>
    <xf numFmtId="0" fontId="0" fillId="4" borderId="0" xfId="0" applyFill="1"/>
    <xf numFmtId="0" fontId="0" fillId="3" borderId="0" xfId="0" applyFill="1" applyAlignment="1">
      <alignment horizontal="left"/>
    </xf>
    <xf numFmtId="0" fontId="3" fillId="3" borderId="0" xfId="1" applyFill="1" applyAlignment="1" applyProtection="1"/>
    <xf numFmtId="0" fontId="0" fillId="4" borderId="0" xfId="0" applyFill="1" applyAlignment="1">
      <alignment horizontal="left"/>
    </xf>
    <xf numFmtId="0" fontId="3" fillId="4" borderId="0" xfId="1" applyFill="1" applyAlignment="1" applyProtection="1"/>
    <xf numFmtId="0" fontId="0" fillId="0" borderId="0" xfId="0" applyAlignment="1">
      <alignment horizontal="center"/>
    </xf>
    <xf numFmtId="164" fontId="0" fillId="5" borderId="6" xfId="0" applyNumberFormat="1" applyFill="1" applyBorder="1"/>
    <xf numFmtId="164" fontId="4" fillId="5" borderId="3" xfId="3" applyNumberFormat="1" applyFill="1"/>
    <xf numFmtId="164" fontId="0" fillId="5" borderId="48" xfId="0" applyNumberFormat="1" applyFill="1" applyBorder="1" applyAlignment="1">
      <alignment horizontal="center"/>
    </xf>
    <xf numFmtId="0" fontId="11" fillId="5" borderId="51" xfId="0" applyFont="1" applyFill="1" applyBorder="1" applyAlignment="1">
      <alignment horizontal="center"/>
    </xf>
    <xf numFmtId="0" fontId="5" fillId="0" borderId="0" xfId="0" applyFont="1" applyAlignment="1">
      <alignment wrapText="1"/>
    </xf>
    <xf numFmtId="0" fontId="10" fillId="0" borderId="0" xfId="0" applyFont="1" applyAlignment="1">
      <alignment wrapText="1"/>
    </xf>
    <xf numFmtId="0" fontId="4" fillId="0" borderId="0" xfId="3" applyFill="1" applyBorder="1"/>
    <xf numFmtId="0" fontId="9" fillId="5" borderId="0" xfId="0" applyFont="1" applyFill="1" applyAlignment="1">
      <alignment horizontal="center"/>
    </xf>
    <xf numFmtId="0" fontId="9" fillId="5" borderId="43" xfId="0" applyFont="1" applyFill="1" applyBorder="1" applyAlignment="1">
      <alignment horizontal="left"/>
    </xf>
    <xf numFmtId="0" fontId="13" fillId="0" borderId="0" xfId="0" applyFont="1" applyAlignment="1">
      <alignment vertical="top" wrapText="1"/>
    </xf>
    <xf numFmtId="164" fontId="0" fillId="0" borderId="0" xfId="0" applyNumberFormat="1" applyAlignment="1">
      <alignment horizontal="center"/>
    </xf>
    <xf numFmtId="0" fontId="4" fillId="0" borderId="0" xfId="3" applyFill="1" applyBorder="1" applyAlignment="1">
      <alignment horizontal="center" wrapText="1"/>
    </xf>
    <xf numFmtId="0" fontId="0" fillId="0" borderId="62" xfId="0" applyBorder="1" applyAlignment="1">
      <alignment horizontal="left"/>
    </xf>
    <xf numFmtId="0" fontId="0" fillId="0" borderId="66" xfId="0" applyBorder="1" applyAlignment="1">
      <alignment horizontal="left"/>
    </xf>
    <xf numFmtId="0" fontId="0" fillId="0" borderId="67" xfId="0" applyBorder="1" applyAlignment="1">
      <alignment horizontal="left"/>
    </xf>
    <xf numFmtId="44" fontId="0" fillId="0" borderId="63" xfId="4" applyFont="1" applyFill="1" applyBorder="1" applyAlignment="1">
      <alignment horizontal="right"/>
    </xf>
    <xf numFmtId="44" fontId="0" fillId="0" borderId="65" xfId="4" applyFont="1" applyFill="1" applyBorder="1" applyAlignment="1">
      <alignment horizontal="right"/>
    </xf>
    <xf numFmtId="44" fontId="0" fillId="0" borderId="1" xfId="4" applyFont="1" applyFill="1" applyBorder="1" applyAlignment="1">
      <alignment horizontal="right"/>
    </xf>
    <xf numFmtId="0" fontId="0" fillId="0" borderId="64" xfId="0" applyBorder="1" applyAlignment="1">
      <alignment horizontal="left"/>
    </xf>
    <xf numFmtId="0" fontId="0" fillId="0" borderId="70" xfId="0" applyBorder="1" applyAlignment="1">
      <alignment horizontal="left"/>
    </xf>
    <xf numFmtId="44" fontId="0" fillId="0" borderId="70" xfId="4" applyFont="1" applyFill="1" applyBorder="1" applyAlignment="1">
      <alignment horizontal="right"/>
    </xf>
    <xf numFmtId="0" fontId="4" fillId="0" borderId="12" xfId="0" applyFont="1" applyBorder="1" applyAlignment="1">
      <alignment horizontal="center" vertical="center"/>
    </xf>
    <xf numFmtId="0" fontId="4" fillId="0" borderId="68" xfId="0" applyFont="1" applyBorder="1" applyAlignment="1">
      <alignment horizontal="center" vertical="center"/>
    </xf>
    <xf numFmtId="0" fontId="4" fillId="0" borderId="69" xfId="0" applyFont="1" applyBorder="1" applyAlignment="1">
      <alignment horizontal="center"/>
    </xf>
    <xf numFmtId="0" fontId="0" fillId="0" borderId="1" xfId="0" applyBorder="1" applyAlignment="1">
      <alignment horizontal="center"/>
    </xf>
    <xf numFmtId="0" fontId="0" fillId="0" borderId="0" xfId="0" quotePrefix="1" applyAlignment="1">
      <alignment horizontal="center"/>
    </xf>
    <xf numFmtId="49" fontId="0" fillId="0" borderId="0" xfId="0" applyNumberFormat="1"/>
    <xf numFmtId="44" fontId="0" fillId="0" borderId="71" xfId="4" applyFont="1" applyFill="1" applyBorder="1" applyAlignment="1">
      <alignment horizontal="right"/>
    </xf>
    <xf numFmtId="0" fontId="0" fillId="0" borderId="72" xfId="0" applyBorder="1" applyAlignment="1">
      <alignment horizontal="right"/>
    </xf>
    <xf numFmtId="0" fontId="0" fillId="0" borderId="72" xfId="0" applyBorder="1" applyAlignment="1">
      <alignment horizontal="left"/>
    </xf>
    <xf numFmtId="0" fontId="0" fillId="0" borderId="72" xfId="0" applyBorder="1"/>
    <xf numFmtId="0" fontId="0" fillId="0" borderId="73" xfId="0" applyBorder="1"/>
    <xf numFmtId="0" fontId="5" fillId="0" borderId="74" xfId="0" applyFont="1" applyBorder="1" applyAlignment="1">
      <alignment wrapText="1"/>
    </xf>
    <xf numFmtId="0" fontId="0" fillId="0" borderId="74" xfId="0" applyBorder="1"/>
    <xf numFmtId="0" fontId="0" fillId="0" borderId="74" xfId="0" applyBorder="1" applyAlignment="1">
      <alignment horizontal="right"/>
    </xf>
    <xf numFmtId="0" fontId="0" fillId="0" borderId="0" xfId="0" applyAlignment="1">
      <alignment horizontal="left"/>
    </xf>
    <xf numFmtId="1" fontId="0" fillId="5" borderId="4" xfId="0" applyNumberFormat="1" applyFill="1" applyBorder="1"/>
    <xf numFmtId="1" fontId="0" fillId="2" borderId="4" xfId="0" applyNumberFormat="1" applyFill="1" applyBorder="1"/>
    <xf numFmtId="1" fontId="4" fillId="5" borderId="3" xfId="3" applyNumberFormat="1" applyFill="1"/>
    <xf numFmtId="44" fontId="0" fillId="5" borderId="6" xfId="0" applyNumberFormat="1" applyFill="1" applyBorder="1"/>
    <xf numFmtId="44" fontId="0" fillId="2" borderId="6" xfId="0" applyNumberFormat="1" applyFill="1" applyBorder="1"/>
    <xf numFmtId="0" fontId="12" fillId="0" borderId="0" xfId="0" applyFont="1" applyAlignment="1">
      <alignment horizontal="left"/>
    </xf>
    <xf numFmtId="0" fontId="3" fillId="0" borderId="0" xfId="1" applyFill="1" applyBorder="1" applyAlignment="1" applyProtection="1">
      <alignment horizontal="left"/>
    </xf>
    <xf numFmtId="8" fontId="0" fillId="0" borderId="0" xfId="0" applyNumberFormat="1" applyAlignment="1">
      <alignment horizontal="right"/>
    </xf>
    <xf numFmtId="164" fontId="14" fillId="5" borderId="49" xfId="0" applyNumberFormat="1" applyFont="1" applyFill="1" applyBorder="1"/>
    <xf numFmtId="8" fontId="14" fillId="5" borderId="50" xfId="0" applyNumberFormat="1" applyFont="1" applyFill="1" applyBorder="1" applyAlignment="1">
      <alignment horizontal="right"/>
    </xf>
    <xf numFmtId="0" fontId="15" fillId="0" borderId="0" xfId="0" applyFont="1" applyAlignment="1">
      <alignment horizontal="left"/>
    </xf>
    <xf numFmtId="0" fontId="16" fillId="0" borderId="0" xfId="0" applyFont="1" applyAlignment="1">
      <alignment wrapText="1"/>
    </xf>
    <xf numFmtId="0" fontId="4" fillId="0" borderId="72" xfId="0" applyFont="1" applyBorder="1" applyAlignment="1">
      <alignment horizontal="right"/>
    </xf>
    <xf numFmtId="44" fontId="4" fillId="0" borderId="61" xfId="0" applyNumberFormat="1" applyFont="1" applyBorder="1"/>
    <xf numFmtId="0" fontId="6" fillId="0" borderId="4" xfId="0" applyFont="1" applyBorder="1" applyAlignment="1">
      <alignment horizontal="right"/>
    </xf>
    <xf numFmtId="0" fontId="6" fillId="0" borderId="0" xfId="0" applyFont="1" applyAlignment="1">
      <alignment wrapText="1"/>
    </xf>
    <xf numFmtId="44" fontId="0" fillId="0" borderId="1" xfId="4" applyFont="1" applyFill="1" applyBorder="1" applyAlignment="1" applyProtection="1">
      <alignment horizontal="right"/>
    </xf>
    <xf numFmtId="44" fontId="0" fillId="0" borderId="71" xfId="4" applyFont="1" applyFill="1" applyBorder="1" applyAlignment="1" applyProtection="1">
      <alignment horizontal="right"/>
    </xf>
    <xf numFmtId="0" fontId="10" fillId="0" borderId="0" xfId="0" applyFont="1" applyAlignment="1" applyProtection="1">
      <alignment wrapText="1"/>
      <protection locked="0"/>
    </xf>
    <xf numFmtId="0" fontId="0" fillId="0" borderId="1" xfId="0" applyBorder="1" applyAlignment="1" applyProtection="1">
      <alignment horizontal="center"/>
      <protection locked="0"/>
    </xf>
    <xf numFmtId="0" fontId="0" fillId="0" borderId="0" xfId="0" applyAlignment="1" applyProtection="1">
      <alignment horizontal="right"/>
      <protection locked="0"/>
    </xf>
    <xf numFmtId="0" fontId="0" fillId="0" borderId="0" xfId="0" applyProtection="1">
      <protection locked="0"/>
    </xf>
    <xf numFmtId="0" fontId="6" fillId="5" borderId="4" xfId="0" applyFont="1" applyFill="1" applyBorder="1" applyAlignment="1" applyProtection="1">
      <alignment horizontal="right"/>
      <protection locked="0"/>
    </xf>
    <xf numFmtId="0" fontId="5" fillId="0" borderId="0" xfId="0" applyFont="1" applyAlignment="1" applyProtection="1">
      <alignment wrapText="1"/>
      <protection locked="0"/>
    </xf>
    <xf numFmtId="0" fontId="0" fillId="0" borderId="72" xfId="0" applyBorder="1" applyAlignment="1" applyProtection="1">
      <alignment horizontal="right"/>
      <protection locked="0"/>
    </xf>
    <xf numFmtId="0" fontId="6" fillId="2" borderId="4" xfId="0" applyFont="1" applyFill="1" applyBorder="1" applyAlignment="1" applyProtection="1">
      <alignment horizontal="right"/>
      <protection locked="0"/>
    </xf>
    <xf numFmtId="0" fontId="8" fillId="0" borderId="0" xfId="0" applyFont="1" applyProtection="1">
      <protection locked="0"/>
    </xf>
    <xf numFmtId="0" fontId="16" fillId="0" borderId="0" xfId="0" applyFont="1" applyAlignment="1" applyProtection="1">
      <alignment wrapText="1"/>
      <protection locked="0"/>
    </xf>
    <xf numFmtId="0" fontId="0" fillId="0" borderId="74" xfId="0" applyBorder="1" applyAlignment="1" applyProtection="1">
      <alignment horizontal="right"/>
      <protection locked="0"/>
    </xf>
    <xf numFmtId="0" fontId="0" fillId="0" borderId="74" xfId="0" applyBorder="1" applyProtection="1">
      <protection locked="0"/>
    </xf>
    <xf numFmtId="0" fontId="7" fillId="0" borderId="0" xfId="0" applyFont="1"/>
    <xf numFmtId="0" fontId="22" fillId="4" borderId="7" xfId="0" applyFont="1" applyFill="1" applyBorder="1" applyAlignment="1">
      <alignment horizontal="center"/>
    </xf>
    <xf numFmtId="0" fontId="22" fillId="4" borderId="4" xfId="0" applyFont="1" applyFill="1" applyBorder="1" applyAlignment="1">
      <alignment horizontal="center"/>
    </xf>
    <xf numFmtId="0" fontId="22" fillId="3" borderId="5" xfId="0" applyFont="1" applyFill="1" applyBorder="1" applyAlignment="1">
      <alignment horizontal="center"/>
    </xf>
    <xf numFmtId="0" fontId="22" fillId="3" borderId="4" xfId="0" applyFont="1" applyFill="1" applyBorder="1" applyAlignment="1">
      <alignment horizontal="center"/>
    </xf>
    <xf numFmtId="0" fontId="22" fillId="2" borderId="4" xfId="0" applyFont="1" applyFill="1" applyBorder="1" applyAlignment="1">
      <alignment horizontal="center"/>
    </xf>
    <xf numFmtId="0" fontId="23" fillId="2" borderId="4" xfId="0" applyFont="1" applyFill="1" applyBorder="1" applyAlignment="1">
      <alignment horizontal="center"/>
    </xf>
    <xf numFmtId="165" fontId="19" fillId="4" borderId="7" xfId="0" applyNumberFormat="1" applyFont="1" applyFill="1" applyBorder="1" applyAlignment="1">
      <alignment horizontal="right"/>
    </xf>
    <xf numFmtId="165" fontId="19" fillId="3" borderId="8" xfId="0" applyNumberFormat="1" applyFont="1" applyFill="1" applyBorder="1" applyAlignment="1">
      <alignment horizontal="right"/>
    </xf>
    <xf numFmtId="165" fontId="19" fillId="4" borderId="54" xfId="0" applyNumberFormat="1" applyFont="1" applyFill="1" applyBorder="1" applyAlignment="1">
      <alignment horizontal="right"/>
    </xf>
    <xf numFmtId="165" fontId="19" fillId="3" borderId="55" xfId="0" applyNumberFormat="1" applyFont="1" applyFill="1" applyBorder="1" applyAlignment="1">
      <alignment horizontal="right"/>
    </xf>
    <xf numFmtId="165" fontId="19" fillId="2" borderId="8" xfId="0" applyNumberFormat="1" applyFont="1" applyFill="1" applyBorder="1" applyAlignment="1">
      <alignment horizontal="right"/>
    </xf>
    <xf numFmtId="165" fontId="19" fillId="4" borderId="8" xfId="0" applyNumberFormat="1" applyFont="1" applyFill="1" applyBorder="1" applyAlignment="1">
      <alignment horizontal="right"/>
    </xf>
    <xf numFmtId="165" fontId="19" fillId="4" borderId="55" xfId="0" applyNumberFormat="1" applyFont="1" applyFill="1" applyBorder="1" applyAlignment="1">
      <alignment horizontal="right"/>
    </xf>
    <xf numFmtId="165" fontId="19" fillId="3" borderId="54" xfId="0" applyNumberFormat="1" applyFont="1" applyFill="1" applyBorder="1" applyAlignment="1">
      <alignment horizontal="right"/>
    </xf>
    <xf numFmtId="165" fontId="19" fillId="2" borderId="54" xfId="0" applyNumberFormat="1" applyFont="1" applyFill="1" applyBorder="1" applyAlignment="1">
      <alignment horizontal="right"/>
    </xf>
    <xf numFmtId="165" fontId="19" fillId="2" borderId="55" xfId="0" applyNumberFormat="1" applyFont="1" applyFill="1" applyBorder="1" applyAlignment="1">
      <alignment horizontal="right"/>
    </xf>
    <xf numFmtId="165" fontId="19" fillId="3" borderId="7" xfId="0" applyNumberFormat="1" applyFont="1" applyFill="1" applyBorder="1" applyAlignment="1">
      <alignment horizontal="right"/>
    </xf>
    <xf numFmtId="165" fontId="20" fillId="4" borderId="57" xfId="3" applyNumberFormat="1" applyFont="1" applyFill="1" applyBorder="1" applyAlignment="1">
      <alignment horizontal="right"/>
    </xf>
    <xf numFmtId="165" fontId="20" fillId="3" borderId="57" xfId="3" applyNumberFormat="1" applyFont="1" applyFill="1" applyBorder="1" applyAlignment="1">
      <alignment horizontal="right"/>
    </xf>
    <xf numFmtId="165" fontId="20" fillId="2" borderId="57" xfId="3" applyNumberFormat="1" applyFont="1" applyFill="1" applyBorder="1" applyAlignment="1">
      <alignment horizontal="right"/>
    </xf>
    <xf numFmtId="165" fontId="21" fillId="2" borderId="57" xfId="3" applyNumberFormat="1" applyFont="1" applyFill="1" applyBorder="1" applyAlignment="1">
      <alignment horizontal="right"/>
    </xf>
    <xf numFmtId="165" fontId="19" fillId="3" borderId="6" xfId="0" applyNumberFormat="1" applyFont="1" applyFill="1" applyBorder="1" applyAlignment="1">
      <alignment horizontal="right"/>
    </xf>
    <xf numFmtId="165" fontId="19" fillId="4" borderId="6" xfId="0" applyNumberFormat="1" applyFont="1" applyFill="1" applyBorder="1" applyAlignment="1">
      <alignment horizontal="right"/>
    </xf>
    <xf numFmtId="165" fontId="20" fillId="4" borderId="79" xfId="3" applyNumberFormat="1" applyFont="1" applyFill="1" applyBorder="1" applyAlignment="1">
      <alignment horizontal="right"/>
    </xf>
    <xf numFmtId="165" fontId="20" fillId="3" borderId="79" xfId="3" applyNumberFormat="1" applyFont="1" applyFill="1" applyBorder="1" applyAlignment="1">
      <alignment horizontal="right"/>
    </xf>
    <xf numFmtId="165" fontId="20" fillId="2" borderId="79" xfId="3" applyNumberFormat="1" applyFont="1" applyFill="1" applyBorder="1" applyAlignment="1">
      <alignment horizontal="right"/>
    </xf>
    <xf numFmtId="165" fontId="21" fillId="2" borderId="79" xfId="3" applyNumberFormat="1" applyFont="1" applyFill="1" applyBorder="1" applyAlignment="1">
      <alignment horizontal="right"/>
    </xf>
    <xf numFmtId="165" fontId="20" fillId="4" borderId="81" xfId="3" applyNumberFormat="1" applyFont="1" applyFill="1" applyBorder="1" applyAlignment="1">
      <alignment horizontal="right"/>
    </xf>
    <xf numFmtId="165" fontId="20" fillId="3" borderId="81" xfId="3" applyNumberFormat="1" applyFont="1" applyFill="1" applyBorder="1" applyAlignment="1">
      <alignment horizontal="right"/>
    </xf>
    <xf numFmtId="165" fontId="20" fillId="2" borderId="81" xfId="3" applyNumberFormat="1" applyFont="1" applyFill="1" applyBorder="1" applyAlignment="1">
      <alignment horizontal="right"/>
    </xf>
    <xf numFmtId="165" fontId="21" fillId="2" borderId="81" xfId="3" applyNumberFormat="1" applyFont="1" applyFill="1" applyBorder="1" applyAlignment="1">
      <alignment horizontal="right"/>
    </xf>
    <xf numFmtId="0" fontId="19" fillId="0" borderId="0" xfId="0" applyFont="1"/>
    <xf numFmtId="0" fontId="20" fillId="0" borderId="0" xfId="3" applyFont="1" applyFill="1" applyBorder="1"/>
    <xf numFmtId="164" fontId="20" fillId="0" borderId="52" xfId="3" applyNumberFormat="1" applyFont="1" applyFill="1" applyBorder="1" applyAlignment="1">
      <alignment horizontal="right"/>
    </xf>
    <xf numFmtId="164" fontId="27" fillId="0" borderId="52" xfId="3" applyNumberFormat="1" applyFont="1" applyFill="1" applyBorder="1" applyAlignment="1">
      <alignment horizontal="right"/>
    </xf>
    <xf numFmtId="0" fontId="19" fillId="0" borderId="52" xfId="0" applyFont="1" applyBorder="1"/>
    <xf numFmtId="0" fontId="28" fillId="0" borderId="16" xfId="0" applyFont="1" applyBorder="1" applyAlignment="1">
      <alignment horizontal="right"/>
    </xf>
    <xf numFmtId="0" fontId="28" fillId="0" borderId="26" xfId="0" applyFont="1" applyBorder="1" applyAlignment="1">
      <alignment horizontal="left"/>
    </xf>
    <xf numFmtId="0" fontId="29" fillId="0" borderId="27" xfId="0" applyFont="1" applyBorder="1" applyAlignment="1">
      <alignment horizontal="right"/>
    </xf>
    <xf numFmtId="0" fontId="28" fillId="0" borderId="25" xfId="0" applyFont="1" applyBorder="1" applyAlignment="1">
      <alignment horizontal="right"/>
    </xf>
    <xf numFmtId="165" fontId="28" fillId="0" borderId="25" xfId="0" applyNumberFormat="1" applyFont="1" applyBorder="1" applyAlignment="1">
      <alignment horizontal="right"/>
    </xf>
    <xf numFmtId="165" fontId="29" fillId="0" borderId="27" xfId="0" applyNumberFormat="1" applyFont="1" applyBorder="1"/>
    <xf numFmtId="0" fontId="19" fillId="5" borderId="33" xfId="0" applyFont="1" applyFill="1" applyBorder="1"/>
    <xf numFmtId="0" fontId="19" fillId="5" borderId="34" xfId="0" applyFont="1" applyFill="1" applyBorder="1"/>
    <xf numFmtId="0" fontId="19" fillId="5" borderId="36" xfId="0" applyFont="1" applyFill="1" applyBorder="1"/>
    <xf numFmtId="0" fontId="20" fillId="5" borderId="19" xfId="3" applyFont="1" applyFill="1" applyBorder="1" applyAlignment="1"/>
    <xf numFmtId="165" fontId="20" fillId="5" borderId="21" xfId="3" applyNumberFormat="1" applyFont="1" applyFill="1" applyBorder="1"/>
    <xf numFmtId="164" fontId="19" fillId="0" borderId="0" xfId="0" applyNumberFormat="1" applyFont="1"/>
    <xf numFmtId="165" fontId="19" fillId="5" borderId="35" xfId="0" applyNumberFormat="1" applyFont="1" applyFill="1" applyBorder="1"/>
    <xf numFmtId="165" fontId="19" fillId="5" borderId="35" xfId="3" applyNumberFormat="1" applyFont="1" applyFill="1" applyBorder="1"/>
    <xf numFmtId="1" fontId="19" fillId="0" borderId="0" xfId="0" applyNumberFormat="1" applyFont="1"/>
    <xf numFmtId="9" fontId="19" fillId="0" borderId="0" xfId="2" applyFont="1" applyFill="1" applyBorder="1"/>
    <xf numFmtId="0" fontId="0" fillId="2" borderId="1" xfId="0" applyFill="1" applyBorder="1" applyAlignment="1">
      <alignment horizontal="center"/>
    </xf>
    <xf numFmtId="0" fontId="20" fillId="0" borderId="14" xfId="3" applyFont="1" applyBorder="1"/>
    <xf numFmtId="0" fontId="20" fillId="0" borderId="52" xfId="3" applyFont="1" applyBorder="1"/>
    <xf numFmtId="165" fontId="20" fillId="4" borderId="52" xfId="3" applyNumberFormat="1" applyFont="1" applyFill="1" applyBorder="1" applyAlignment="1">
      <alignment horizontal="right"/>
    </xf>
    <xf numFmtId="165" fontId="27" fillId="0" borderId="0" xfId="3" applyNumberFormat="1" applyFont="1" applyFill="1" applyBorder="1" applyAlignment="1">
      <alignment horizontal="right"/>
    </xf>
    <xf numFmtId="0" fontId="0" fillId="0" borderId="0" xfId="0" applyAlignment="1" applyProtection="1">
      <alignment horizontal="left"/>
      <protection locked="0"/>
    </xf>
    <xf numFmtId="0" fontId="18" fillId="0" borderId="0" xfId="0" applyFont="1"/>
    <xf numFmtId="0" fontId="6" fillId="0" borderId="40" xfId="0" applyFont="1" applyBorder="1" applyAlignment="1">
      <alignment wrapText="1"/>
    </xf>
    <xf numFmtId="0" fontId="33" fillId="0" borderId="0" xfId="0" applyFont="1"/>
    <xf numFmtId="164" fontId="35" fillId="0" borderId="22" xfId="0" applyNumberFormat="1" applyFont="1" applyBorder="1" applyAlignment="1">
      <alignment horizontal="center"/>
    </xf>
    <xf numFmtId="0" fontId="37" fillId="0" borderId="0" xfId="0" applyFont="1"/>
    <xf numFmtId="0" fontId="35" fillId="6" borderId="1" xfId="0" applyFont="1" applyFill="1" applyBorder="1"/>
    <xf numFmtId="165" fontId="35" fillId="6" borderId="1" xfId="0" applyNumberFormat="1" applyFont="1" applyFill="1" applyBorder="1"/>
    <xf numFmtId="0" fontId="38" fillId="0" borderId="0" xfId="0" applyFont="1"/>
    <xf numFmtId="0" fontId="0" fillId="10" borderId="0" xfId="0" applyFill="1"/>
    <xf numFmtId="165" fontId="19" fillId="4" borderId="53" xfId="0" applyNumberFormat="1" applyFont="1" applyFill="1" applyBorder="1" applyAlignment="1" applyProtection="1">
      <alignment horizontal="right"/>
      <protection locked="0"/>
    </xf>
    <xf numFmtId="165" fontId="19" fillId="4" borderId="54" xfId="0" applyNumberFormat="1" applyFont="1" applyFill="1" applyBorder="1" applyAlignment="1" applyProtection="1">
      <alignment horizontal="right"/>
      <protection locked="0"/>
    </xf>
    <xf numFmtId="165" fontId="19" fillId="4" borderId="8" xfId="0" applyNumberFormat="1" applyFont="1" applyFill="1" applyBorder="1" applyAlignment="1" applyProtection="1">
      <alignment horizontal="right"/>
      <protection locked="0"/>
    </xf>
    <xf numFmtId="165" fontId="19" fillId="3" borderId="7" xfId="0" applyNumberFormat="1" applyFont="1" applyFill="1" applyBorder="1" applyAlignment="1" applyProtection="1">
      <alignment horizontal="right"/>
      <protection locked="0"/>
    </xf>
    <xf numFmtId="165" fontId="19" fillId="4" borderId="7" xfId="0" applyNumberFormat="1" applyFont="1" applyFill="1" applyBorder="1" applyAlignment="1" applyProtection="1">
      <alignment horizontal="right"/>
      <protection locked="0"/>
    </xf>
    <xf numFmtId="165" fontId="19" fillId="2" borderId="7" xfId="0" applyNumberFormat="1" applyFont="1" applyFill="1" applyBorder="1" applyAlignment="1" applyProtection="1">
      <alignment horizontal="right"/>
      <protection locked="0"/>
    </xf>
    <xf numFmtId="165" fontId="26" fillId="2" borderId="7" xfId="0" applyNumberFormat="1" applyFont="1" applyFill="1" applyBorder="1" applyAlignment="1" applyProtection="1">
      <alignment horizontal="right"/>
      <protection locked="0"/>
    </xf>
    <xf numFmtId="165" fontId="19" fillId="3" borderId="56" xfId="0" applyNumberFormat="1" applyFont="1" applyFill="1" applyBorder="1" applyAlignment="1" applyProtection="1">
      <alignment horizontal="right"/>
      <protection locked="0"/>
    </xf>
    <xf numFmtId="165" fontId="19" fillId="4" borderId="56" xfId="0" applyNumberFormat="1" applyFont="1" applyFill="1" applyBorder="1" applyAlignment="1" applyProtection="1">
      <alignment horizontal="right"/>
      <protection locked="0"/>
    </xf>
    <xf numFmtId="165" fontId="19" fillId="3" borderId="8" xfId="0" applyNumberFormat="1" applyFont="1" applyFill="1" applyBorder="1" applyAlignment="1" applyProtection="1">
      <alignment horizontal="right"/>
      <protection locked="0"/>
    </xf>
    <xf numFmtId="165" fontId="19" fillId="7" borderId="0" xfId="0" applyNumberFormat="1" applyFont="1" applyFill="1" applyAlignment="1" applyProtection="1">
      <alignment horizontal="right"/>
      <protection locked="0"/>
    </xf>
    <xf numFmtId="165" fontId="19" fillId="4" borderId="4" xfId="0" applyNumberFormat="1" applyFont="1" applyFill="1" applyBorder="1" applyAlignment="1" applyProtection="1">
      <alignment horizontal="right"/>
      <protection locked="0"/>
    </xf>
    <xf numFmtId="165" fontId="19" fillId="3" borderId="6" xfId="0" applyNumberFormat="1" applyFont="1" applyFill="1" applyBorder="1" applyAlignment="1" applyProtection="1">
      <alignment horizontal="right"/>
      <protection locked="0"/>
    </xf>
    <xf numFmtId="165" fontId="19" fillId="4" borderId="6" xfId="0" applyNumberFormat="1" applyFont="1" applyFill="1" applyBorder="1" applyAlignment="1" applyProtection="1">
      <alignment horizontal="right"/>
      <protection locked="0"/>
    </xf>
    <xf numFmtId="165" fontId="19" fillId="2" borderId="6" xfId="0" applyNumberFormat="1" applyFont="1" applyFill="1" applyBorder="1" applyAlignment="1" applyProtection="1">
      <alignment horizontal="right"/>
      <protection locked="0"/>
    </xf>
    <xf numFmtId="165" fontId="19" fillId="0" borderId="0" xfId="0" applyNumberFormat="1" applyFont="1" applyAlignment="1" applyProtection="1">
      <alignment horizontal="right"/>
      <protection locked="0"/>
    </xf>
    <xf numFmtId="164" fontId="19" fillId="5" borderId="28" xfId="0" applyNumberFormat="1" applyFont="1" applyFill="1" applyBorder="1" applyProtection="1">
      <protection locked="0"/>
    </xf>
    <xf numFmtId="9" fontId="19" fillId="5" borderId="29" xfId="2" applyFont="1" applyFill="1" applyBorder="1" applyProtection="1">
      <protection locked="0"/>
    </xf>
    <xf numFmtId="9" fontId="19" fillId="5" borderId="47" xfId="2" applyFont="1" applyFill="1" applyBorder="1" applyAlignment="1" applyProtection="1">
      <alignment horizontal="right"/>
      <protection locked="0"/>
    </xf>
    <xf numFmtId="9" fontId="19" fillId="5" borderId="28" xfId="2" applyFont="1" applyFill="1" applyBorder="1" applyProtection="1">
      <protection locked="0"/>
    </xf>
    <xf numFmtId="0" fontId="0" fillId="0" borderId="73" xfId="0" applyBorder="1" applyProtection="1">
      <protection locked="0"/>
    </xf>
    <xf numFmtId="0" fontId="0" fillId="0" borderId="0" xfId="0" applyAlignment="1" applyProtection="1">
      <alignment horizontal="center"/>
      <protection locked="0"/>
    </xf>
    <xf numFmtId="44" fontId="0" fillId="0" borderId="0" xfId="4" applyFont="1" applyFill="1" applyBorder="1" applyAlignment="1" applyProtection="1">
      <alignment horizontal="right"/>
      <protection locked="0"/>
    </xf>
    <xf numFmtId="0" fontId="0" fillId="0" borderId="72" xfId="0" applyBorder="1" applyProtection="1">
      <protection locked="0"/>
    </xf>
    <xf numFmtId="44" fontId="0" fillId="0" borderId="0" xfId="0" applyNumberFormat="1" applyProtection="1">
      <protection locked="0"/>
    </xf>
    <xf numFmtId="0" fontId="10" fillId="0" borderId="78" xfId="0" applyFont="1" applyBorder="1" applyAlignment="1">
      <alignment wrapText="1"/>
    </xf>
    <xf numFmtId="0" fontId="0" fillId="0" borderId="75" xfId="0" applyBorder="1" applyAlignment="1">
      <alignment horizontal="right"/>
    </xf>
    <xf numFmtId="0" fontId="4" fillId="0" borderId="76" xfId="0" applyFont="1" applyBorder="1" applyAlignment="1">
      <alignment horizontal="right"/>
    </xf>
    <xf numFmtId="0" fontId="0" fillId="0" borderId="17" xfId="0" applyBorder="1"/>
    <xf numFmtId="9" fontId="19" fillId="5" borderId="92" xfId="2" applyFont="1" applyFill="1" applyBorder="1" applyAlignment="1" applyProtection="1">
      <alignment horizontal="right"/>
      <protection locked="0"/>
    </xf>
    <xf numFmtId="165" fontId="19" fillId="5" borderId="29" xfId="0" applyNumberFormat="1" applyFont="1" applyFill="1" applyBorder="1"/>
    <xf numFmtId="0" fontId="34" fillId="0" borderId="22" xfId="0" applyFont="1" applyBorder="1" applyAlignment="1" applyProtection="1">
      <alignment horizontal="left"/>
      <protection locked="0"/>
    </xf>
    <xf numFmtId="0" fontId="35" fillId="0" borderId="2" xfId="0" applyFont="1" applyBorder="1" applyProtection="1">
      <protection locked="0"/>
    </xf>
    <xf numFmtId="165" fontId="36" fillId="0" borderId="1" xfId="0" applyNumberFormat="1" applyFont="1" applyBorder="1" applyProtection="1">
      <protection locked="0"/>
    </xf>
    <xf numFmtId="166" fontId="19" fillId="5" borderId="29" xfId="0" applyNumberFormat="1" applyFont="1" applyFill="1" applyBorder="1" applyProtection="1">
      <protection locked="0"/>
    </xf>
    <xf numFmtId="0" fontId="36" fillId="0" borderId="2" xfId="0" applyFont="1" applyBorder="1" applyAlignment="1" applyProtection="1">
      <alignment horizontal="left" indent="3"/>
      <protection locked="0"/>
    </xf>
    <xf numFmtId="165" fontId="19" fillId="2" borderId="93" xfId="0" applyNumberFormat="1" applyFont="1" applyFill="1" applyBorder="1" applyAlignment="1" applyProtection="1">
      <alignment horizontal="right"/>
      <protection locked="0"/>
    </xf>
    <xf numFmtId="0" fontId="23" fillId="2" borderId="6" xfId="0" applyFont="1" applyFill="1" applyBorder="1" applyAlignment="1">
      <alignment horizontal="center"/>
    </xf>
    <xf numFmtId="165" fontId="26" fillId="2" borderId="6" xfId="0" applyNumberFormat="1" applyFont="1" applyFill="1" applyBorder="1" applyAlignment="1" applyProtection="1">
      <alignment horizontal="right"/>
      <protection locked="0"/>
    </xf>
    <xf numFmtId="165" fontId="26" fillId="2" borderId="6" xfId="0" applyNumberFormat="1" applyFont="1" applyFill="1" applyBorder="1" applyAlignment="1">
      <alignment horizontal="right"/>
    </xf>
    <xf numFmtId="0" fontId="21" fillId="0" borderId="94" xfId="0" applyFont="1" applyBorder="1"/>
    <xf numFmtId="0" fontId="0" fillId="0" borderId="12" xfId="0" applyBorder="1"/>
    <xf numFmtId="0" fontId="0" fillId="0" borderId="70" xfId="0" applyBorder="1"/>
    <xf numFmtId="0" fontId="0" fillId="0" borderId="13" xfId="0" applyBorder="1"/>
    <xf numFmtId="0" fontId="24" fillId="8" borderId="95" xfId="0" applyFont="1" applyFill="1" applyBorder="1" applyAlignment="1">
      <alignment horizontal="center"/>
    </xf>
    <xf numFmtId="0" fontId="0" fillId="0" borderId="18" xfId="0" applyBorder="1"/>
    <xf numFmtId="165" fontId="25" fillId="8" borderId="34" xfId="0" applyNumberFormat="1" applyFont="1" applyFill="1" applyBorder="1" applyAlignment="1">
      <alignment horizontal="right"/>
    </xf>
    <xf numFmtId="165" fontId="25" fillId="8" borderId="96" xfId="0" applyNumberFormat="1" applyFont="1" applyFill="1" applyBorder="1" applyAlignment="1">
      <alignment horizontal="right"/>
    </xf>
    <xf numFmtId="165" fontId="27" fillId="8" borderId="97" xfId="3" applyNumberFormat="1" applyFont="1" applyFill="1" applyBorder="1" applyAlignment="1">
      <alignment horizontal="right"/>
    </xf>
    <xf numFmtId="165" fontId="27" fillId="8" borderId="90" xfId="3" applyNumberFormat="1" applyFont="1" applyFill="1" applyBorder="1" applyAlignment="1">
      <alignment horizontal="right"/>
    </xf>
    <xf numFmtId="165" fontId="27" fillId="9" borderId="98" xfId="3" applyNumberFormat="1" applyFont="1" applyFill="1" applyBorder="1" applyAlignment="1">
      <alignment horizontal="right"/>
    </xf>
    <xf numFmtId="0" fontId="9" fillId="3" borderId="0" xfId="0" applyFont="1" applyFill="1" applyAlignment="1">
      <alignment horizontal="left"/>
    </xf>
    <xf numFmtId="0" fontId="9" fillId="4" borderId="0" xfId="0" applyFont="1" applyFill="1" applyAlignment="1">
      <alignment horizontal="left"/>
    </xf>
    <xf numFmtId="165" fontId="19" fillId="4" borderId="100" xfId="0" applyNumberFormat="1" applyFont="1" applyFill="1" applyBorder="1" applyAlignment="1">
      <alignment horizontal="right"/>
    </xf>
    <xf numFmtId="165" fontId="19" fillId="4" borderId="101" xfId="0" applyNumberFormat="1" applyFont="1" applyFill="1" applyBorder="1" applyAlignment="1" applyProtection="1">
      <alignment horizontal="right"/>
      <protection locked="0"/>
    </xf>
    <xf numFmtId="0" fontId="39" fillId="5" borderId="1" xfId="0" applyFont="1" applyFill="1" applyBorder="1" applyAlignment="1">
      <alignment horizontal="center"/>
    </xf>
    <xf numFmtId="164" fontId="0" fillId="5" borderId="102" xfId="0" applyNumberFormat="1" applyFill="1" applyBorder="1" applyAlignment="1">
      <alignment horizontal="center"/>
    </xf>
    <xf numFmtId="0" fontId="9" fillId="5" borderId="38" xfId="0" applyFont="1" applyFill="1" applyBorder="1" applyAlignment="1">
      <alignment horizontal="center"/>
    </xf>
    <xf numFmtId="164" fontId="39" fillId="11" borderId="61" xfId="0" applyNumberFormat="1" applyFont="1" applyFill="1" applyBorder="1" applyProtection="1">
      <protection locked="0"/>
    </xf>
    <xf numFmtId="165" fontId="40" fillId="7" borderId="0" xfId="0" applyNumberFormat="1" applyFont="1" applyFill="1" applyAlignment="1" applyProtection="1">
      <alignment horizontal="right"/>
      <protection locked="0"/>
    </xf>
    <xf numFmtId="165" fontId="40" fillId="3" borderId="7" xfId="0" applyNumberFormat="1" applyFont="1" applyFill="1" applyBorder="1" applyAlignment="1" applyProtection="1">
      <alignment horizontal="right"/>
      <protection locked="0"/>
    </xf>
    <xf numFmtId="165" fontId="40" fillId="2" borderId="55" xfId="0" applyNumberFormat="1" applyFont="1" applyFill="1" applyBorder="1" applyAlignment="1">
      <alignment horizontal="right"/>
    </xf>
    <xf numFmtId="165" fontId="25" fillId="7" borderId="59" xfId="0" applyNumberFormat="1" applyFont="1" applyFill="1" applyBorder="1" applyAlignment="1">
      <alignment horizontal="right"/>
    </xf>
    <xf numFmtId="165" fontId="40" fillId="4" borderId="106" xfId="0" applyNumberFormat="1" applyFont="1" applyFill="1" applyBorder="1" applyAlignment="1">
      <alignment horizontal="right"/>
    </xf>
    <xf numFmtId="165" fontId="19" fillId="4" borderId="107" xfId="0" applyNumberFormat="1" applyFont="1" applyFill="1" applyBorder="1" applyAlignment="1">
      <alignment horizontal="right"/>
    </xf>
    <xf numFmtId="165" fontId="40" fillId="4" borderId="107" xfId="0" applyNumberFormat="1" applyFont="1" applyFill="1" applyBorder="1" applyAlignment="1">
      <alignment horizontal="right"/>
    </xf>
    <xf numFmtId="165" fontId="40" fillId="11" borderId="53" xfId="0" applyNumberFormat="1" applyFont="1" applyFill="1" applyBorder="1" applyAlignment="1" applyProtection="1">
      <alignment horizontal="center"/>
      <protection locked="0"/>
    </xf>
    <xf numFmtId="165" fontId="40" fillId="11" borderId="8" xfId="0" applyNumberFormat="1" applyFont="1" applyFill="1" applyBorder="1" applyAlignment="1" applyProtection="1">
      <alignment horizontal="center"/>
      <protection locked="0"/>
    </xf>
    <xf numFmtId="0" fontId="31" fillId="0" borderId="45" xfId="0" applyFont="1" applyBorder="1" applyAlignment="1" applyProtection="1">
      <alignment horizontal="center"/>
      <protection locked="0"/>
    </xf>
    <xf numFmtId="0" fontId="31" fillId="0" borderId="83" xfId="0" applyFont="1" applyBorder="1" applyAlignment="1" applyProtection="1">
      <alignment horizontal="center"/>
      <protection locked="0"/>
    </xf>
    <xf numFmtId="0" fontId="30" fillId="0" borderId="0" xfId="0" applyFont="1" applyAlignment="1">
      <alignment horizontal="left"/>
    </xf>
    <xf numFmtId="0" fontId="0" fillId="0" borderId="1" xfId="0" applyBorder="1" applyAlignment="1" applyProtection="1">
      <alignment horizontal="left"/>
      <protection locked="0"/>
    </xf>
    <xf numFmtId="0" fontId="0" fillId="0" borderId="0" xfId="0" applyAlignment="1" applyProtection="1">
      <alignment horizontal="left"/>
      <protection locked="0"/>
    </xf>
    <xf numFmtId="0" fontId="17" fillId="0" borderId="12" xfId="0" applyFont="1" applyBorder="1" applyAlignment="1" applyProtection="1">
      <alignment horizontal="left" vertical="center" wrapText="1"/>
      <protection locked="0"/>
    </xf>
    <xf numFmtId="0" fontId="17" fillId="0" borderId="70" xfId="0" applyFont="1" applyBorder="1" applyAlignment="1" applyProtection="1">
      <alignment horizontal="left" vertical="center" wrapText="1"/>
      <protection locked="0"/>
    </xf>
    <xf numFmtId="0" fontId="17" fillId="0" borderId="13" xfId="0" applyFont="1" applyBorder="1" applyAlignment="1" applyProtection="1">
      <alignment horizontal="left" vertical="center" wrapText="1"/>
      <protection locked="0"/>
    </xf>
    <xf numFmtId="0" fontId="17" fillId="0" borderId="17" xfId="0" applyFont="1" applyBorder="1" applyAlignment="1" applyProtection="1">
      <alignment horizontal="left" vertical="center" wrapText="1"/>
      <protection locked="0"/>
    </xf>
    <xf numFmtId="0" fontId="17" fillId="0" borderId="0" xfId="0" applyFont="1" applyAlignment="1" applyProtection="1">
      <alignment horizontal="left" vertical="center" wrapText="1"/>
      <protection locked="0"/>
    </xf>
    <xf numFmtId="0" fontId="17" fillId="0" borderId="18" xfId="0" applyFont="1" applyBorder="1" applyAlignment="1" applyProtection="1">
      <alignment horizontal="left" vertical="center" wrapText="1"/>
      <protection locked="0"/>
    </xf>
    <xf numFmtId="0" fontId="17" fillId="0" borderId="14" xfId="0" applyFont="1" applyBorder="1" applyAlignment="1" applyProtection="1">
      <alignment horizontal="left" vertical="center" wrapText="1"/>
      <protection locked="0"/>
    </xf>
    <xf numFmtId="0" fontId="17" fillId="0" borderId="52" xfId="0" applyFont="1" applyBorder="1" applyAlignment="1" applyProtection="1">
      <alignment horizontal="left" vertical="center" wrapText="1"/>
      <protection locked="0"/>
    </xf>
    <xf numFmtId="0" fontId="17" fillId="0" borderId="15" xfId="0" applyFont="1" applyBorder="1" applyAlignment="1" applyProtection="1">
      <alignment horizontal="left" vertical="center" wrapText="1"/>
      <protection locked="0"/>
    </xf>
    <xf numFmtId="0" fontId="6" fillId="5" borderId="44" xfId="0" applyFont="1" applyFill="1" applyBorder="1" applyAlignment="1">
      <alignment horizontal="left" wrapText="1"/>
    </xf>
    <xf numFmtId="0" fontId="6" fillId="5" borderId="77" xfId="0" applyFont="1" applyFill="1" applyBorder="1" applyAlignment="1">
      <alignment horizontal="left" wrapText="1"/>
    </xf>
    <xf numFmtId="0" fontId="10" fillId="0" borderId="0" xfId="0" applyFont="1" applyAlignment="1" applyProtection="1">
      <alignment horizontal="left" wrapText="1"/>
      <protection locked="0"/>
    </xf>
    <xf numFmtId="0" fontId="0" fillId="4" borderId="1" xfId="0" applyFill="1" applyBorder="1" applyAlignment="1">
      <alignment horizontal="center"/>
    </xf>
    <xf numFmtId="0" fontId="0" fillId="0" borderId="0" xfId="0" applyAlignment="1" applyProtection="1">
      <alignment horizontal="center"/>
      <protection locked="0"/>
    </xf>
    <xf numFmtId="0" fontId="16" fillId="0" borderId="0" xfId="0" applyFont="1" applyAlignment="1" applyProtection="1">
      <alignment horizontal="left" wrapText="1"/>
      <protection locked="0"/>
    </xf>
    <xf numFmtId="165" fontId="20" fillId="5" borderId="19" xfId="3" applyNumberFormat="1" applyFont="1" applyFill="1" applyBorder="1" applyAlignment="1">
      <alignment horizontal="right"/>
    </xf>
    <xf numFmtId="165" fontId="20" fillId="5" borderId="20" xfId="3" applyNumberFormat="1" applyFont="1" applyFill="1" applyBorder="1" applyAlignment="1">
      <alignment horizontal="right"/>
    </xf>
    <xf numFmtId="165" fontId="19" fillId="5" borderId="36" xfId="0" applyNumberFormat="1" applyFont="1" applyFill="1" applyBorder="1" applyAlignment="1">
      <alignment horizontal="right"/>
    </xf>
    <xf numFmtId="165" fontId="19" fillId="5" borderId="11" xfId="0" applyNumberFormat="1" applyFont="1" applyFill="1" applyBorder="1" applyAlignment="1">
      <alignment horizontal="right"/>
    </xf>
    <xf numFmtId="165" fontId="20" fillId="5" borderId="30" xfId="3" applyNumberFormat="1" applyFont="1" applyFill="1" applyBorder="1" applyAlignment="1">
      <alignment horizontal="right"/>
    </xf>
    <xf numFmtId="165" fontId="20" fillId="5" borderId="3" xfId="3" applyNumberFormat="1" applyFont="1" applyFill="1" applyAlignment="1">
      <alignment horizontal="right"/>
    </xf>
    <xf numFmtId="165" fontId="19" fillId="5" borderId="37" xfId="0" applyNumberFormat="1" applyFont="1" applyFill="1" applyBorder="1" applyAlignment="1">
      <alignment horizontal="right"/>
    </xf>
    <xf numFmtId="165" fontId="19" fillId="5" borderId="23" xfId="0" applyNumberFormat="1" applyFont="1" applyFill="1" applyBorder="1" applyAlignment="1">
      <alignment horizontal="right"/>
    </xf>
    <xf numFmtId="0" fontId="21" fillId="3" borderId="86" xfId="0" applyFont="1" applyFill="1" applyBorder="1" applyAlignment="1">
      <alignment horizontal="center"/>
    </xf>
    <xf numFmtId="0" fontId="21" fillId="3" borderId="83" xfId="0" applyFont="1" applyFill="1" applyBorder="1" applyAlignment="1">
      <alignment horizontal="center"/>
    </xf>
    <xf numFmtId="0" fontId="21" fillId="3" borderId="16" xfId="0" applyFont="1" applyFill="1" applyBorder="1" applyAlignment="1">
      <alignment horizontal="center"/>
    </xf>
    <xf numFmtId="165" fontId="19" fillId="5" borderId="33" xfId="0" applyNumberFormat="1" applyFont="1" applyFill="1" applyBorder="1" applyAlignment="1">
      <alignment horizontal="right"/>
    </xf>
    <xf numFmtId="165" fontId="19" fillId="5" borderId="10" xfId="0" applyNumberFormat="1" applyFont="1" applyFill="1" applyBorder="1" applyAlignment="1">
      <alignment horizontal="right"/>
    </xf>
    <xf numFmtId="165" fontId="20" fillId="5" borderId="31" xfId="0" applyNumberFormat="1" applyFont="1" applyFill="1" applyBorder="1" applyAlignment="1">
      <alignment horizontal="center"/>
    </xf>
    <xf numFmtId="165" fontId="20" fillId="5" borderId="9" xfId="0" applyNumberFormat="1" applyFont="1" applyFill="1" applyBorder="1" applyAlignment="1">
      <alignment horizontal="center"/>
    </xf>
    <xf numFmtId="165" fontId="20" fillId="5" borderId="32" xfId="0" applyNumberFormat="1" applyFont="1" applyFill="1" applyBorder="1" applyAlignment="1">
      <alignment horizontal="center"/>
    </xf>
    <xf numFmtId="165" fontId="19" fillId="5" borderId="34" xfId="0" applyNumberFormat="1" applyFont="1" applyFill="1" applyBorder="1" applyAlignment="1">
      <alignment horizontal="right"/>
    </xf>
    <xf numFmtId="165" fontId="19" fillId="5" borderId="7" xfId="0" applyNumberFormat="1" applyFont="1" applyFill="1" applyBorder="1" applyAlignment="1">
      <alignment horizontal="right"/>
    </xf>
    <xf numFmtId="0" fontId="19" fillId="5" borderId="24" xfId="0" applyFont="1" applyFill="1" applyBorder="1" applyAlignment="1">
      <alignment horizontal="right"/>
    </xf>
    <xf numFmtId="0" fontId="19" fillId="5" borderId="10" xfId="0" applyFont="1" applyFill="1" applyBorder="1" applyAlignment="1">
      <alignment horizontal="right"/>
    </xf>
    <xf numFmtId="0" fontId="19" fillId="5" borderId="8" xfId="0" applyFont="1" applyFill="1" applyBorder="1" applyAlignment="1">
      <alignment horizontal="right"/>
    </xf>
    <xf numFmtId="0" fontId="19" fillId="5" borderId="7" xfId="0" applyFont="1" applyFill="1" applyBorder="1" applyAlignment="1">
      <alignment horizontal="right"/>
    </xf>
    <xf numFmtId="0" fontId="20" fillId="3" borderId="86" xfId="0" applyFont="1" applyFill="1" applyBorder="1" applyAlignment="1">
      <alignment horizontal="center"/>
    </xf>
    <xf numFmtId="0" fontId="20" fillId="3" borderId="83" xfId="0" applyFont="1" applyFill="1" applyBorder="1" applyAlignment="1">
      <alignment horizontal="center"/>
    </xf>
    <xf numFmtId="0" fontId="20" fillId="3" borderId="16" xfId="0" applyFont="1" applyFill="1" applyBorder="1" applyAlignment="1">
      <alignment horizontal="center"/>
    </xf>
    <xf numFmtId="0" fontId="20" fillId="4" borderId="86" xfId="0" applyFont="1" applyFill="1" applyBorder="1" applyAlignment="1">
      <alignment horizontal="center"/>
    </xf>
    <xf numFmtId="0" fontId="20" fillId="4" borderId="83" xfId="0" applyFont="1" applyFill="1" applyBorder="1" applyAlignment="1">
      <alignment horizontal="center"/>
    </xf>
    <xf numFmtId="0" fontId="20" fillId="4" borderId="16" xfId="0" applyFont="1" applyFill="1" applyBorder="1" applyAlignment="1">
      <alignment horizontal="center"/>
    </xf>
    <xf numFmtId="0" fontId="21" fillId="4" borderId="86" xfId="0" applyFont="1" applyFill="1" applyBorder="1" applyAlignment="1">
      <alignment horizontal="center"/>
    </xf>
    <xf numFmtId="0" fontId="21" fillId="4" borderId="83" xfId="0" applyFont="1" applyFill="1" applyBorder="1" applyAlignment="1">
      <alignment horizontal="center"/>
    </xf>
    <xf numFmtId="0" fontId="21" fillId="4" borderId="16" xfId="0" applyFont="1" applyFill="1" applyBorder="1" applyAlignment="1">
      <alignment horizontal="center"/>
    </xf>
    <xf numFmtId="0" fontId="21" fillId="2" borderId="86" xfId="0" applyFont="1" applyFill="1" applyBorder="1" applyAlignment="1">
      <alignment horizontal="center"/>
    </xf>
    <xf numFmtId="0" fontId="21" fillId="2" borderId="83" xfId="0" applyFont="1" applyFill="1" applyBorder="1" applyAlignment="1">
      <alignment horizontal="center"/>
    </xf>
    <xf numFmtId="165" fontId="19" fillId="11" borderId="53" xfId="0" applyNumberFormat="1" applyFont="1" applyFill="1" applyBorder="1" applyAlignment="1" applyProtection="1">
      <alignment horizontal="center"/>
      <protection locked="0"/>
    </xf>
    <xf numFmtId="165" fontId="19" fillId="11" borderId="8" xfId="0" applyNumberFormat="1" applyFont="1" applyFill="1" applyBorder="1" applyAlignment="1" applyProtection="1">
      <alignment horizontal="center"/>
      <protection locked="0"/>
    </xf>
    <xf numFmtId="0" fontId="19" fillId="0" borderId="87" xfId="0" applyFont="1" applyBorder="1" applyProtection="1">
      <protection locked="0"/>
    </xf>
    <xf numFmtId="0" fontId="19" fillId="0" borderId="42" xfId="0" applyFont="1" applyBorder="1" applyProtection="1">
      <protection locked="0"/>
    </xf>
    <xf numFmtId="0" fontId="20" fillId="0" borderId="89" xfId="3" applyFont="1" applyBorder="1" applyAlignment="1"/>
    <xf numFmtId="0" fontId="20" fillId="0" borderId="58" xfId="3" applyFont="1" applyBorder="1" applyAlignment="1"/>
    <xf numFmtId="0" fontId="19" fillId="0" borderId="17" xfId="0" applyFont="1" applyBorder="1" applyProtection="1">
      <protection locked="0"/>
    </xf>
    <xf numFmtId="0" fontId="19" fillId="0" borderId="38" xfId="0" applyFont="1" applyBorder="1" applyProtection="1">
      <protection locked="0"/>
    </xf>
    <xf numFmtId="0" fontId="19" fillId="0" borderId="88" xfId="0" applyFont="1" applyBorder="1" applyAlignment="1">
      <alignment horizontal="left"/>
    </xf>
    <xf numFmtId="0" fontId="19" fillId="0" borderId="39" xfId="0" applyFont="1" applyBorder="1" applyAlignment="1">
      <alignment horizontal="left"/>
    </xf>
    <xf numFmtId="0" fontId="19" fillId="0" borderId="88" xfId="0" applyFont="1" applyBorder="1"/>
    <xf numFmtId="0" fontId="19" fillId="0" borderId="39" xfId="0" applyFont="1" applyBorder="1"/>
    <xf numFmtId="0" fontId="19" fillId="0" borderId="88" xfId="0" applyFont="1" applyBorder="1" applyProtection="1">
      <protection locked="0"/>
    </xf>
    <xf numFmtId="0" fontId="19" fillId="0" borderId="39" xfId="0" applyFont="1" applyBorder="1" applyProtection="1">
      <protection locked="0"/>
    </xf>
    <xf numFmtId="0" fontId="40" fillId="0" borderId="88" xfId="0" applyFont="1" applyBorder="1" applyAlignment="1" applyProtection="1">
      <alignment horizontal="left" vertical="center" wrapText="1"/>
      <protection locked="0"/>
    </xf>
    <xf numFmtId="0" fontId="40" fillId="0" borderId="39" xfId="0" applyFont="1" applyBorder="1" applyAlignment="1" applyProtection="1">
      <alignment horizontal="left" vertical="center"/>
      <protection locked="0"/>
    </xf>
    <xf numFmtId="0" fontId="40" fillId="0" borderId="97" xfId="0" applyFont="1" applyBorder="1" applyAlignment="1" applyProtection="1">
      <alignment horizontal="left" vertical="center"/>
      <protection locked="0"/>
    </xf>
    <xf numFmtId="0" fontId="40" fillId="0" borderId="105" xfId="0" applyFont="1" applyBorder="1" applyAlignment="1" applyProtection="1">
      <alignment horizontal="left" vertical="center"/>
      <protection locked="0"/>
    </xf>
    <xf numFmtId="0" fontId="20" fillId="0" borderId="59" xfId="0" applyFont="1" applyBorder="1" applyAlignment="1">
      <alignment horizontal="center"/>
    </xf>
    <xf numFmtId="0" fontId="20" fillId="0" borderId="60" xfId="0" applyFont="1" applyBorder="1" applyAlignment="1">
      <alignment horizontal="center"/>
    </xf>
    <xf numFmtId="0" fontId="19" fillId="5" borderId="36" xfId="0" applyFont="1" applyFill="1" applyBorder="1" applyAlignment="1">
      <alignment horizontal="right"/>
    </xf>
    <xf numFmtId="0" fontId="19" fillId="5" borderId="11" xfId="0" applyFont="1" applyFill="1" applyBorder="1" applyAlignment="1">
      <alignment horizontal="right"/>
    </xf>
    <xf numFmtId="0" fontId="20" fillId="5" borderId="31" xfId="0" applyFont="1" applyFill="1" applyBorder="1" applyAlignment="1">
      <alignment horizontal="center"/>
    </xf>
    <xf numFmtId="0" fontId="20" fillId="5" borderId="9" xfId="0" applyFont="1" applyFill="1" applyBorder="1" applyAlignment="1">
      <alignment horizontal="center"/>
    </xf>
    <xf numFmtId="0" fontId="20" fillId="5" borderId="32" xfId="0" applyFont="1" applyFill="1" applyBorder="1" applyAlignment="1">
      <alignment horizontal="center"/>
    </xf>
    <xf numFmtId="0" fontId="19" fillId="0" borderId="66" xfId="0" applyFont="1" applyBorder="1" applyProtection="1">
      <protection locked="0"/>
    </xf>
    <xf numFmtId="0" fontId="19" fillId="0" borderId="41" xfId="0" applyFont="1" applyBorder="1" applyProtection="1">
      <protection locked="0"/>
    </xf>
    <xf numFmtId="0" fontId="28" fillId="0" borderId="45" xfId="0" applyFont="1" applyBorder="1" applyAlignment="1">
      <alignment horizontal="center"/>
    </xf>
    <xf numFmtId="0" fontId="28" fillId="0" borderId="46" xfId="0" applyFont="1" applyBorder="1" applyAlignment="1">
      <alignment horizontal="center"/>
    </xf>
    <xf numFmtId="0" fontId="20" fillId="0" borderId="90" xfId="3" applyFont="1" applyBorder="1" applyAlignment="1"/>
    <xf numFmtId="0" fontId="20" fillId="0" borderId="80" xfId="3" applyFont="1" applyBorder="1" applyAlignment="1"/>
    <xf numFmtId="0" fontId="20" fillId="0" borderId="91" xfId="3" applyFont="1" applyBorder="1" applyAlignment="1"/>
    <xf numFmtId="0" fontId="20" fillId="0" borderId="82" xfId="3" applyFont="1" applyBorder="1" applyAlignment="1"/>
    <xf numFmtId="0" fontId="20" fillId="5" borderId="19" xfId="3" applyFont="1" applyFill="1" applyBorder="1" applyAlignment="1">
      <alignment horizontal="right"/>
    </xf>
    <xf numFmtId="0" fontId="20" fillId="5" borderId="20" xfId="3" applyFont="1" applyFill="1" applyBorder="1" applyAlignment="1">
      <alignment horizontal="right"/>
    </xf>
    <xf numFmtId="0" fontId="19" fillId="5" borderId="37" xfId="0" applyFont="1" applyFill="1" applyBorder="1" applyAlignment="1">
      <alignment horizontal="right"/>
    </xf>
    <xf numFmtId="0" fontId="19" fillId="5" borderId="23" xfId="0" applyFont="1" applyFill="1" applyBorder="1" applyAlignment="1">
      <alignment horizontal="right"/>
    </xf>
    <xf numFmtId="0" fontId="20" fillId="5" borderId="30" xfId="3" applyFont="1" applyFill="1" applyBorder="1" applyAlignment="1">
      <alignment horizontal="right"/>
    </xf>
    <xf numFmtId="0" fontId="20" fillId="5" borderId="3" xfId="3" applyFont="1" applyFill="1" applyAlignment="1">
      <alignment horizontal="right"/>
    </xf>
    <xf numFmtId="0" fontId="16" fillId="0" borderId="42" xfId="0" applyFont="1" applyBorder="1" applyAlignment="1" applyProtection="1">
      <alignment horizontal="left" wrapText="1"/>
      <protection locked="0"/>
    </xf>
    <xf numFmtId="0" fontId="21" fillId="2" borderId="16" xfId="0" applyFont="1" applyFill="1" applyBorder="1" applyAlignment="1">
      <alignment horizontal="center"/>
    </xf>
    <xf numFmtId="0" fontId="4" fillId="0" borderId="99" xfId="3" applyBorder="1" applyAlignment="1">
      <alignment horizontal="left"/>
    </xf>
    <xf numFmtId="0" fontId="4" fillId="0" borderId="65" xfId="3" applyBorder="1" applyAlignment="1">
      <alignment horizontal="left"/>
    </xf>
    <xf numFmtId="0" fontId="4" fillId="0" borderId="1" xfId="3" applyBorder="1" applyAlignment="1">
      <alignment horizontal="left"/>
    </xf>
    <xf numFmtId="0" fontId="4" fillId="0" borderId="63" xfId="3" applyBorder="1" applyAlignment="1">
      <alignment horizontal="left"/>
    </xf>
    <xf numFmtId="0" fontId="0" fillId="0" borderId="63" xfId="0" applyBorder="1" applyAlignment="1" applyProtection="1">
      <alignment horizontal="left"/>
      <protection locked="0"/>
    </xf>
    <xf numFmtId="0" fontId="0" fillId="0" borderId="1" xfId="0" applyBorder="1" applyAlignment="1">
      <alignment horizontal="left"/>
    </xf>
    <xf numFmtId="0" fontId="0" fillId="0" borderId="63" xfId="0" applyBorder="1" applyAlignment="1">
      <alignment horizontal="left"/>
    </xf>
    <xf numFmtId="0" fontId="0" fillId="0" borderId="2" xfId="0" applyBorder="1" applyAlignment="1" applyProtection="1">
      <alignment horizontal="center"/>
      <protection locked="0"/>
    </xf>
    <xf numFmtId="0" fontId="0" fillId="0" borderId="103" xfId="0" applyBorder="1" applyAlignment="1" applyProtection="1">
      <alignment horizontal="center"/>
      <protection locked="0"/>
    </xf>
    <xf numFmtId="0" fontId="0" fillId="0" borderId="104" xfId="0" applyBorder="1" applyAlignment="1" applyProtection="1">
      <alignment horizontal="center"/>
      <protection locked="0"/>
    </xf>
    <xf numFmtId="0" fontId="32" fillId="0" borderId="84" xfId="0" applyFont="1" applyBorder="1" applyAlignment="1">
      <alignment horizontal="left" wrapText="1"/>
    </xf>
    <xf numFmtId="0" fontId="32" fillId="0" borderId="85" xfId="0" applyFont="1" applyBorder="1" applyAlignment="1">
      <alignment horizontal="left"/>
    </xf>
    <xf numFmtId="0" fontId="35" fillId="6" borderId="2" xfId="0" applyFont="1" applyFill="1" applyBorder="1" applyAlignment="1">
      <alignment horizontal="left"/>
    </xf>
    <xf numFmtId="0" fontId="35" fillId="6" borderId="41" xfId="0" applyFont="1" applyFill="1" applyBorder="1" applyAlignment="1">
      <alignment horizontal="left"/>
    </xf>
  </cellXfs>
  <cellStyles count="5">
    <cellStyle name="Currency" xfId="4" builtinId="4"/>
    <cellStyle name="Hyperlink" xfId="1" builtinId="8"/>
    <cellStyle name="Normal" xfId="0" builtinId="0"/>
    <cellStyle name="Percent" xfId="2" builtinId="5"/>
    <cellStyle name="Total" xfId="3" builtinId="25"/>
  </cellStyles>
  <dxfs count="0"/>
  <tableStyles count="0" defaultTableStyle="TableStyleMedium9" defaultPivotStyle="PivotStyleLight16"/>
  <colors>
    <mruColors>
      <color rgb="FFF6F896"/>
      <color rgb="FFF9FAC5"/>
      <color rgb="FFFEF25C"/>
      <color rgb="FFFFFF66"/>
      <color rgb="FFE7D2FE"/>
      <color rgb="FFC28EFC"/>
      <color rgb="FFFFFFFF"/>
      <color rgb="FFD5B1FD"/>
      <color rgb="FFD1A9FD"/>
      <color rgb="FFF2E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28576</xdr:colOff>
      <xdr:row>0</xdr:row>
      <xdr:rowOff>57150</xdr:rowOff>
    </xdr:from>
    <xdr:to>
      <xdr:col>0</xdr:col>
      <xdr:colOff>1047750</xdr:colOff>
      <xdr:row>0</xdr:row>
      <xdr:rowOff>438067</xdr:rowOff>
    </xdr:to>
    <xdr:pic>
      <xdr:nvPicPr>
        <xdr:cNvPr id="3" name="Picture 2">
          <a:extLst>
            <a:ext uri="{FF2B5EF4-FFF2-40B4-BE49-F238E27FC236}">
              <a16:creationId xmlns:a16="http://schemas.microsoft.com/office/drawing/2014/main" id="{19793A1A-32A4-92E0-29B2-9D81C35B33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6" y="57150"/>
          <a:ext cx="1019174" cy="3809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3492500</xdr:colOff>
      <xdr:row>0</xdr:row>
      <xdr:rowOff>90487</xdr:rowOff>
    </xdr:from>
    <xdr:to>
      <xdr:col>1</xdr:col>
      <xdr:colOff>496743</xdr:colOff>
      <xdr:row>0</xdr:row>
      <xdr:rowOff>706363</xdr:rowOff>
    </xdr:to>
    <xdr:pic>
      <xdr:nvPicPr>
        <xdr:cNvPr id="2" name="Picture 1">
          <a:extLst>
            <a:ext uri="{FF2B5EF4-FFF2-40B4-BE49-F238E27FC236}">
              <a16:creationId xmlns:a16="http://schemas.microsoft.com/office/drawing/2014/main" id="{27360730-BC65-4414-BE53-CB258B9A64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2500" y="90487"/>
          <a:ext cx="1644650" cy="6158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3492500</xdr:colOff>
      <xdr:row>0</xdr:row>
      <xdr:rowOff>90487</xdr:rowOff>
    </xdr:from>
    <xdr:to>
      <xdr:col>1</xdr:col>
      <xdr:colOff>496743</xdr:colOff>
      <xdr:row>0</xdr:row>
      <xdr:rowOff>706363</xdr:rowOff>
    </xdr:to>
    <xdr:pic>
      <xdr:nvPicPr>
        <xdr:cNvPr id="2" name="Picture 1">
          <a:extLst>
            <a:ext uri="{FF2B5EF4-FFF2-40B4-BE49-F238E27FC236}">
              <a16:creationId xmlns:a16="http://schemas.microsoft.com/office/drawing/2014/main" id="{0C5C144D-864F-47FE-8226-576CCB85AB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2500" y="90487"/>
          <a:ext cx="1644650" cy="61587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k-state.edu/powercatfinancial/" TargetMode="External"/><Relationship Id="rId13" Type="http://schemas.openxmlformats.org/officeDocument/2006/relationships/printerSettings" Target="../printerSettings/printerSettings7.bin"/><Relationship Id="rId3" Type="http://schemas.openxmlformats.org/officeDocument/2006/relationships/hyperlink" Target="https://www.k-state.edu/finsvcs/cashiers/" TargetMode="External"/><Relationship Id="rId7" Type="http://schemas.openxmlformats.org/officeDocument/2006/relationships/hyperlink" Target="https://ksufoundation.org/give/current-initiatives/give-to-k-state-proud/awards/" TargetMode="External"/><Relationship Id="rId12" Type="http://schemas.openxmlformats.org/officeDocument/2006/relationships/hyperlink" Target="https://www.k-state.edu/parking/permits/permitprices.html" TargetMode="External"/><Relationship Id="rId2" Type="http://schemas.openxmlformats.org/officeDocument/2006/relationships/hyperlink" Target="https://www.k-state.edu/sfa/" TargetMode="External"/><Relationship Id="rId1" Type="http://schemas.openxmlformats.org/officeDocument/2006/relationships/hyperlink" Target="https://www.k-state.edu/finsvcs/cashiers/costs/" TargetMode="External"/><Relationship Id="rId6" Type="http://schemas.openxmlformats.org/officeDocument/2006/relationships/hyperlink" Target="https://www.k-state.edu/careercenter/students/apply_interview/attire/" TargetMode="External"/><Relationship Id="rId11" Type="http://schemas.openxmlformats.org/officeDocument/2006/relationships/hyperlink" Target="https://www.kstatesports.com/sports/2015/6/12/_131476205653481240" TargetMode="External"/><Relationship Id="rId5" Type="http://schemas.openxmlformats.org/officeDocument/2006/relationships/hyperlink" Target="https://www.k-state.edu/careercenter/" TargetMode="External"/><Relationship Id="rId10" Type="http://schemas.openxmlformats.org/officeDocument/2006/relationships/hyperlink" Target="https://housing.k-state.edu/living-options/reshalls/rates-meal-plans/" TargetMode="External"/><Relationship Id="rId4" Type="http://schemas.openxmlformats.org/officeDocument/2006/relationships/hyperlink" Target="https://www.k-state.edu/cats-cupboard/" TargetMode="External"/><Relationship Id="rId9" Type="http://schemas.openxmlformats.org/officeDocument/2006/relationships/hyperlink" Target="https://www.k-state.edu/veteran/"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7030A0"/>
  </sheetPr>
  <dimension ref="A1:AC83"/>
  <sheetViews>
    <sheetView showGridLines="0" tabSelected="1" zoomScaleNormal="100" workbookViewId="0">
      <selection activeCell="A2" sqref="A2:B2"/>
    </sheetView>
  </sheetViews>
  <sheetFormatPr defaultRowHeight="15" x14ac:dyDescent="0.25"/>
  <cols>
    <col min="1" max="1" width="18.140625" customWidth="1"/>
    <col min="2" max="2" width="15.85546875" customWidth="1"/>
    <col min="3" max="4" width="12.140625" style="1" customWidth="1"/>
    <col min="5" max="5" width="13.140625" style="1" customWidth="1"/>
    <col min="6" max="7" width="11.7109375" style="1" customWidth="1"/>
    <col min="8" max="8" width="10.85546875" style="1" customWidth="1"/>
    <col min="9" max="10" width="11.5703125" style="1" customWidth="1"/>
    <col min="11" max="11" width="11.7109375" style="1" customWidth="1"/>
    <col min="12" max="12" width="12.7109375" style="1" customWidth="1"/>
    <col min="13" max="13" width="12.7109375" customWidth="1"/>
    <col min="14" max="14" width="11.5703125" customWidth="1"/>
    <col min="15" max="16" width="12" customWidth="1"/>
    <col min="17" max="17" width="11.28515625" customWidth="1"/>
    <col min="18" max="18" width="11.7109375" customWidth="1"/>
    <col min="19" max="19" width="13.140625" customWidth="1"/>
    <col min="20" max="20" width="11.42578125" customWidth="1"/>
    <col min="21" max="21" width="10.28515625" customWidth="1"/>
    <col min="25" max="25" width="11.7109375" customWidth="1"/>
  </cols>
  <sheetData>
    <row r="1" spans="1:24" ht="38.25" customHeight="1" thickBot="1" x14ac:dyDescent="0.5">
      <c r="B1" s="220" t="s">
        <v>0</v>
      </c>
      <c r="C1" s="220"/>
      <c r="D1" s="220"/>
      <c r="E1" s="220"/>
      <c r="F1" s="220"/>
      <c r="G1" s="220"/>
      <c r="H1" s="220"/>
      <c r="I1" s="220"/>
      <c r="J1" s="220"/>
      <c r="K1" s="220"/>
      <c r="L1" s="220"/>
      <c r="M1" s="220"/>
      <c r="N1" s="220"/>
      <c r="O1" s="82"/>
    </row>
    <row r="2" spans="1:24" x14ac:dyDescent="0.25">
      <c r="A2" s="218" t="s">
        <v>1</v>
      </c>
      <c r="B2" s="219"/>
      <c r="C2" s="263" t="s">
        <v>2</v>
      </c>
      <c r="D2" s="264"/>
      <c r="E2" s="265"/>
      <c r="F2" s="260" t="s">
        <v>3</v>
      </c>
      <c r="G2" s="261"/>
      <c r="H2" s="262"/>
      <c r="I2" s="266" t="s">
        <v>4</v>
      </c>
      <c r="J2" s="267"/>
      <c r="K2" s="268"/>
      <c r="L2" s="246" t="s">
        <v>5</v>
      </c>
      <c r="M2" s="247"/>
      <c r="N2" s="248"/>
      <c r="O2" s="269" t="s">
        <v>6</v>
      </c>
      <c r="P2" s="270"/>
      <c r="Q2" s="311"/>
      <c r="R2" s="269" t="s">
        <v>7</v>
      </c>
      <c r="S2" s="270"/>
      <c r="T2" s="190"/>
      <c r="U2" s="191"/>
      <c r="V2" s="192"/>
      <c r="W2" s="192"/>
      <c r="X2" s="193"/>
    </row>
    <row r="3" spans="1:24" x14ac:dyDescent="0.25">
      <c r="A3" s="273"/>
      <c r="B3" s="274"/>
      <c r="C3" s="83" t="str">
        <f>"Fall"</f>
        <v>Fall</v>
      </c>
      <c r="D3" s="83" t="s">
        <v>8</v>
      </c>
      <c r="E3" s="84" t="s">
        <v>9</v>
      </c>
      <c r="F3" s="85" t="s">
        <v>10</v>
      </c>
      <c r="G3" s="85" t="s">
        <v>8</v>
      </c>
      <c r="H3" s="85" t="s">
        <v>9</v>
      </c>
      <c r="I3" s="84" t="s">
        <v>10</v>
      </c>
      <c r="J3" s="84" t="s">
        <v>8</v>
      </c>
      <c r="K3" s="84" t="s">
        <v>9</v>
      </c>
      <c r="L3" s="86" t="s">
        <v>10</v>
      </c>
      <c r="M3" s="86" t="s">
        <v>8</v>
      </c>
      <c r="N3" s="86" t="s">
        <v>9</v>
      </c>
      <c r="O3" s="87" t="s">
        <v>10</v>
      </c>
      <c r="P3" s="87" t="s">
        <v>8</v>
      </c>
      <c r="Q3" s="87" t="s">
        <v>9</v>
      </c>
      <c r="R3" s="88" t="s">
        <v>10</v>
      </c>
      <c r="S3" s="187" t="s">
        <v>8</v>
      </c>
      <c r="T3" s="194" t="s">
        <v>11</v>
      </c>
      <c r="U3" s="178"/>
      <c r="X3" s="195"/>
    </row>
    <row r="4" spans="1:24" x14ac:dyDescent="0.25">
      <c r="A4" s="279" t="s">
        <v>12</v>
      </c>
      <c r="B4" s="280"/>
      <c r="C4" s="89">
        <f>(IF($C$32="UG in", $D$32,$E$32)*B36)</f>
        <v>0</v>
      </c>
      <c r="D4" s="89">
        <f>(IF($C$32="UG in", $D$32,$E$32)*B37)</f>
        <v>0</v>
      </c>
      <c r="E4" s="89">
        <f>(IF($C$32="UG in", $D$32,$E$32)*B38)</f>
        <v>0</v>
      </c>
      <c r="F4" s="90">
        <f>(IF($C$32="UG in", $D$32,$E$32)*B39)</f>
        <v>0</v>
      </c>
      <c r="G4" s="90">
        <f>(IF($C$32="UG in", $D$32,$E$32)*B40)</f>
        <v>0</v>
      </c>
      <c r="H4" s="90">
        <f>(IF($C$32="UG in", $D$32,$E$32)*B41)</f>
        <v>0</v>
      </c>
      <c r="I4" s="91">
        <f>(IF($C$32="UG in", $D$32,$E$32)*B42)</f>
        <v>0</v>
      </c>
      <c r="J4" s="91">
        <f>(IF($C$32="UG in", $D$32,$E$32)*B43)</f>
        <v>0</v>
      </c>
      <c r="K4" s="91">
        <f>(IF($C$32="UG in", $D$32,$E$32)*B44)</f>
        <v>0</v>
      </c>
      <c r="L4" s="92">
        <f>(IF($C$32="UG in", $D$32,$E$32)*B45)</f>
        <v>0</v>
      </c>
      <c r="M4" s="92">
        <f>(IF($C$32="UG in", $D$32,$E$32)*B46)</f>
        <v>0</v>
      </c>
      <c r="N4" s="92">
        <f>(IF($C$32="UG in", $D$32,$E$32)*B47)</f>
        <v>0</v>
      </c>
      <c r="O4" s="98">
        <f>(IF($C$32="UG in", $D$32,$E$32)*B48)</f>
        <v>0</v>
      </c>
      <c r="P4" s="98">
        <f>(IF($C$32="UG in", $D$32,$E$32)*B49)</f>
        <v>0</v>
      </c>
      <c r="Q4" s="98">
        <f>(IF($C$32="UG in", $D$32,$E$32)*B50)</f>
        <v>0</v>
      </c>
      <c r="R4" s="98">
        <f>(IF($C$32="UG in", $D$32,$E$32)*B51)</f>
        <v>0</v>
      </c>
      <c r="S4" s="93">
        <f>(IF($C$32="UG in", $D$32,$E$32)*C52)</f>
        <v>0</v>
      </c>
      <c r="T4" s="196">
        <f>SUM(C4:S4)</f>
        <v>0</v>
      </c>
      <c r="U4" s="317" t="s">
        <v>12</v>
      </c>
      <c r="V4" s="317"/>
      <c r="W4" s="317"/>
      <c r="X4" s="318"/>
    </row>
    <row r="5" spans="1:24" x14ac:dyDescent="0.25">
      <c r="A5" s="281" t="s">
        <v>13</v>
      </c>
      <c r="B5" s="282"/>
      <c r="C5" s="94">
        <f>IF($B36&gt;11, ($C$33+$C36),(($B36*E33)+$C36))</f>
        <v>0</v>
      </c>
      <c r="D5" s="91">
        <f>IF($B37&gt;11, ($C$33+$C37),(($B37*E33)+$C37))</f>
        <v>0</v>
      </c>
      <c r="E5" s="95">
        <f>IF($B38&gt;11, ($C$33+$C38),(($B38*E33)+$C38))</f>
        <v>0</v>
      </c>
      <c r="F5" s="90">
        <f>IF($B39&gt;11, ($C$33+$C39),(($B39*E33)+$C39))</f>
        <v>0</v>
      </c>
      <c r="G5" s="96">
        <f>IF($B40&gt;11, ($C$33+$C40),((B40*E33)+$C40))</f>
        <v>0</v>
      </c>
      <c r="H5" s="96">
        <f>IF($B41&gt;11, ($C$33+$C41),(($B41*E33)+$C41))</f>
        <v>0</v>
      </c>
      <c r="I5" s="91">
        <f>IF($B42&gt;11, ($C$33+$C42),(($B42*E33)+$C42))</f>
        <v>0</v>
      </c>
      <c r="J5" s="91">
        <f>IF($B43&gt;11, ($C$33+$C43),(($B43*E33)+$C43))</f>
        <v>0</v>
      </c>
      <c r="K5" s="91">
        <f>IF($B44&gt;11, ($C$33+$C44),(($B44*E33)+$C44))</f>
        <v>0</v>
      </c>
      <c r="L5" s="92">
        <f>IF($B45&gt;11, ($C$33+$C45),(($B45*E33)+$C45))</f>
        <v>0</v>
      </c>
      <c r="M5" s="92">
        <f>IF($B46&gt;11, ($C$33+$C46),(($B46*E33)+$C46))</f>
        <v>0</v>
      </c>
      <c r="N5" s="92">
        <f>IF($B47&gt;11, ($C$33+$C47),(($B47*E33)+$C47))</f>
        <v>0</v>
      </c>
      <c r="O5" s="98">
        <f>IF($B48&gt;11, ($C$33+$C48),(($B48*E33)+$C48))</f>
        <v>0</v>
      </c>
      <c r="P5" s="98">
        <f>IF($B49&gt;11, ($C$33+$C49),(($B49*E33)+$C49))</f>
        <v>0</v>
      </c>
      <c r="Q5" s="98">
        <f>IF($B50&gt;11, ($C$33+$C50),(($B50*E33)+$C50))</f>
        <v>0</v>
      </c>
      <c r="R5" s="98">
        <f>IF($B51&gt;11, ($C$33+$C51),(($B51*E33)+$C51))</f>
        <v>0</v>
      </c>
      <c r="S5" s="97">
        <f>IF($B52&gt;11, ($C$33+$C52),(($B52*E33)+$C52))</f>
        <v>0</v>
      </c>
      <c r="T5" s="196">
        <f>SUM(C5:S5)</f>
        <v>0</v>
      </c>
      <c r="U5" s="317" t="s">
        <v>14</v>
      </c>
      <c r="V5" s="317"/>
      <c r="W5" s="317"/>
      <c r="X5" s="318"/>
    </row>
    <row r="6" spans="1:24" x14ac:dyDescent="0.25">
      <c r="A6" s="283" t="s">
        <v>15</v>
      </c>
      <c r="B6" s="284"/>
      <c r="C6" s="154"/>
      <c r="D6" s="154"/>
      <c r="E6" s="152"/>
      <c r="F6" s="153"/>
      <c r="G6" s="153"/>
      <c r="H6" s="153"/>
      <c r="I6" s="154"/>
      <c r="J6" s="154"/>
      <c r="K6" s="154"/>
      <c r="L6" s="153"/>
      <c r="M6" s="153"/>
      <c r="N6" s="153"/>
      <c r="O6" s="98"/>
      <c r="P6" s="98"/>
      <c r="Q6" s="98"/>
      <c r="R6" s="98"/>
      <c r="S6" s="188"/>
      <c r="T6" s="196">
        <f>SUM(C6:S6)</f>
        <v>0</v>
      </c>
      <c r="U6" s="221" t="s">
        <v>15</v>
      </c>
      <c r="V6" s="221"/>
      <c r="W6" s="221"/>
      <c r="X6" s="316"/>
    </row>
    <row r="7" spans="1:24" x14ac:dyDescent="0.25">
      <c r="A7" s="283" t="s">
        <v>16</v>
      </c>
      <c r="B7" s="284"/>
      <c r="C7" s="154"/>
      <c r="D7" s="154"/>
      <c r="E7" s="152"/>
      <c r="F7" s="153"/>
      <c r="G7" s="153"/>
      <c r="H7" s="157"/>
      <c r="I7" s="154"/>
      <c r="J7" s="154"/>
      <c r="K7" s="158"/>
      <c r="L7" s="153"/>
      <c r="M7" s="153"/>
      <c r="N7" s="157"/>
      <c r="O7" s="98"/>
      <c r="P7" s="98"/>
      <c r="Q7" s="98"/>
      <c r="R7" s="98"/>
      <c r="S7" s="188"/>
      <c r="T7" s="196"/>
      <c r="U7" s="221" t="s">
        <v>16</v>
      </c>
      <c r="V7" s="221"/>
      <c r="W7" s="221"/>
      <c r="X7" s="316"/>
    </row>
    <row r="8" spans="1:24" x14ac:dyDescent="0.25">
      <c r="A8" s="283" t="s">
        <v>17</v>
      </c>
      <c r="B8" s="284"/>
      <c r="C8" s="150"/>
      <c r="D8" s="151"/>
      <c r="E8" s="165"/>
      <c r="F8" s="153"/>
      <c r="G8" s="159"/>
      <c r="H8" s="160"/>
      <c r="I8" s="204"/>
      <c r="J8" s="152"/>
      <c r="K8" s="160"/>
      <c r="L8" s="153"/>
      <c r="M8" s="159"/>
      <c r="N8" s="160"/>
      <c r="O8" s="98"/>
      <c r="P8" s="98"/>
      <c r="Q8" s="160"/>
      <c r="R8" s="98"/>
      <c r="S8" s="188"/>
      <c r="T8" s="196">
        <f>SUM(C8:S8)</f>
        <v>0</v>
      </c>
      <c r="U8" s="221" t="s">
        <v>17</v>
      </c>
      <c r="V8" s="221"/>
      <c r="W8" s="221"/>
      <c r="X8" s="316"/>
    </row>
    <row r="9" spans="1:24" x14ac:dyDescent="0.25">
      <c r="A9" s="285" t="s">
        <v>164</v>
      </c>
      <c r="B9" s="286"/>
      <c r="C9" s="271"/>
      <c r="D9" s="272"/>
      <c r="E9" s="165"/>
      <c r="F9" s="216"/>
      <c r="G9" s="217"/>
      <c r="H9" s="160"/>
      <c r="I9" s="216"/>
      <c r="J9" s="217"/>
      <c r="K9" s="209"/>
      <c r="L9" s="216"/>
      <c r="M9" s="217"/>
      <c r="N9" s="160"/>
      <c r="O9" s="216"/>
      <c r="P9" s="217"/>
      <c r="Q9" s="160"/>
      <c r="R9" s="216"/>
      <c r="S9" s="217"/>
      <c r="T9" s="212"/>
      <c r="U9" s="319"/>
      <c r="V9" s="320"/>
      <c r="W9" s="320"/>
      <c r="X9" s="321"/>
    </row>
    <row r="10" spans="1:24" ht="16.5" customHeight="1" thickBot="1" x14ac:dyDescent="0.3">
      <c r="A10" s="287"/>
      <c r="B10" s="288"/>
      <c r="C10" s="203">
        <f>IF($C$9="On Campus", ('Spending Plan - ON Campus'!$B$37*4.5),(IF($C$9="Off Campus",('Spending Plan - OFF Campus'!$B$41*4.5),0)))</f>
        <v>0</v>
      </c>
      <c r="D10" s="213">
        <f>IF($C$9="On Campus", ('Spending Plan - ON Campus'!$B$37*4.5),(IF($C$9="Off Campus",('Spending Plan - OFF Campus'!$B$41*4.5),0)))</f>
        <v>0</v>
      </c>
      <c r="E10" s="165"/>
      <c r="F10" s="153">
        <f>IF($F$9="On Campus", ('Spending Plan - ON Campus'!$B$37*4.5),(IF($F$9="Off Campus",('Spending Plan - OFF Campus'!$B$41*4.5),0)))</f>
        <v>0</v>
      </c>
      <c r="G10" s="210">
        <f>IF($F$9="On Campus", ('Spending Plan - ON Campus'!$B$37*4.5),(IF($F$9="Off Campus",('Spending Plan - OFF Campus'!$B$41*4.5),0)))</f>
        <v>0</v>
      </c>
      <c r="H10" s="160"/>
      <c r="I10" s="214">
        <f>IF($I$9="On Campus", ('Spending Plan - ON Campus'!$B$37*4.5),(IF($I$9="Off Campus",('Spending Plan - OFF Campus'!$B$41*4.5),0)))</f>
        <v>0</v>
      </c>
      <c r="J10" s="215">
        <f>IF($I$9="On Campus", ('Spending Plan - ON Campus'!$B$37*4.5),(IF($I$9="Off Campus",('Spending Plan - OFF Campus'!$B$41*4.5),0)))</f>
        <v>0</v>
      </c>
      <c r="K10" s="160"/>
      <c r="L10" s="153">
        <f>IF($L$9="On Campus", ('Spending Plan - ON Campus'!$B$37*4.5),(IF($L$9="Off Campus",('Spending Plan - OFF Campus'!$B$41*4.5),0)))</f>
        <v>0</v>
      </c>
      <c r="M10" s="210">
        <f>IF($L$9="On Campus", ('Spending Plan - ON Campus'!$B$37*4.5),(IF($L$9="Off Campus",('Spending Plan - OFF Campus'!$B$41*4.5),0)))</f>
        <v>0</v>
      </c>
      <c r="N10" s="160"/>
      <c r="O10" s="98">
        <f>IF($O$9="On Campus", ('Spending Plan - ON Campus'!$B$37*4.5),(IF($O$9="Off Campus",('Spending Plan - OFF Campus'!$B$41*4.5),0)))</f>
        <v>0</v>
      </c>
      <c r="P10" s="98">
        <f>IF($O$9="On Campus", ('Spending Plan - ON Campus'!$B$37*4.5),(IF($O$9="Off Campus",('Spending Plan - OFF Campus'!$B$41*4.5),0)))</f>
        <v>0</v>
      </c>
      <c r="Q10" s="160"/>
      <c r="R10" s="98">
        <f>IF($R$9="On Campus", ('Spending Plan - ON Campus'!$B$37*4.5),(IF($R$9="Off Campus",('Spending Plan - OFF Campus'!$B$41*4.5),0)))</f>
        <v>0</v>
      </c>
      <c r="S10" s="211">
        <f>IF($R$9="On Campus", ('Spending Plan - ON Campus'!$B$37*4.5),(IF($R$9="Off Campus",('Spending Plan - OFF Campus'!$B$41*4.5),0)))</f>
        <v>0</v>
      </c>
      <c r="T10" s="197">
        <f>SUM(C10:S10)</f>
        <v>0</v>
      </c>
      <c r="U10" s="221" t="s">
        <v>18</v>
      </c>
      <c r="V10" s="221"/>
      <c r="W10" s="221"/>
      <c r="X10" s="316"/>
    </row>
    <row r="11" spans="1:24" ht="16.5" thickTop="1" thickBot="1" x14ac:dyDescent="0.3">
      <c r="A11" s="275" t="s">
        <v>19</v>
      </c>
      <c r="B11" s="276"/>
      <c r="C11" s="100">
        <f t="shared" ref="C11:T11" si="0">SUM(C4:C10)</f>
        <v>0</v>
      </c>
      <c r="D11" s="100">
        <f t="shared" si="0"/>
        <v>0</v>
      </c>
      <c r="E11" s="100">
        <f t="shared" si="0"/>
        <v>0</v>
      </c>
      <c r="F11" s="101">
        <f t="shared" si="0"/>
        <v>0</v>
      </c>
      <c r="G11" s="101">
        <f t="shared" si="0"/>
        <v>0</v>
      </c>
      <c r="H11" s="101">
        <f t="shared" si="0"/>
        <v>0</v>
      </c>
      <c r="I11" s="100">
        <f>SUM(I4:I10)</f>
        <v>0</v>
      </c>
      <c r="J11" s="100">
        <f t="shared" si="0"/>
        <v>0</v>
      </c>
      <c r="K11" s="100">
        <f t="shared" si="0"/>
        <v>0</v>
      </c>
      <c r="L11" s="101">
        <f t="shared" si="0"/>
        <v>0</v>
      </c>
      <c r="M11" s="101">
        <f t="shared" si="0"/>
        <v>0</v>
      </c>
      <c r="N11" s="101">
        <f t="shared" si="0"/>
        <v>0</v>
      </c>
      <c r="O11" s="102">
        <f t="shared" si="0"/>
        <v>0</v>
      </c>
      <c r="P11" s="102">
        <f t="shared" si="0"/>
        <v>0</v>
      </c>
      <c r="Q11" s="102">
        <f t="shared" si="0"/>
        <v>0</v>
      </c>
      <c r="R11" s="103">
        <f t="shared" si="0"/>
        <v>0</v>
      </c>
      <c r="S11" s="103">
        <f t="shared" si="0"/>
        <v>0</v>
      </c>
      <c r="T11" s="198">
        <f t="shared" si="0"/>
        <v>0</v>
      </c>
      <c r="U11" s="314" t="s">
        <v>20</v>
      </c>
      <c r="V11" s="314"/>
      <c r="W11" s="314"/>
      <c r="X11" s="315"/>
    </row>
    <row r="12" spans="1:24" ht="15.75" thickTop="1" x14ac:dyDescent="0.25">
      <c r="A12" s="277" t="s">
        <v>21</v>
      </c>
      <c r="B12" s="278"/>
      <c r="C12" s="154"/>
      <c r="D12" s="161"/>
      <c r="E12" s="161"/>
      <c r="F12" s="153"/>
      <c r="G12" s="162"/>
      <c r="H12" s="162"/>
      <c r="I12" s="154"/>
      <c r="J12" s="163"/>
      <c r="K12" s="163"/>
      <c r="L12" s="153"/>
      <c r="M12" s="162"/>
      <c r="N12" s="162"/>
      <c r="O12" s="186"/>
      <c r="P12" s="186"/>
      <c r="Q12" s="186"/>
      <c r="R12" s="186"/>
      <c r="S12" s="188"/>
      <c r="T12" s="196">
        <f>SUM(C12:S12)</f>
        <v>0</v>
      </c>
      <c r="U12" s="221" t="s">
        <v>21</v>
      </c>
      <c r="V12" s="221"/>
      <c r="W12" s="221"/>
      <c r="X12" s="316"/>
    </row>
    <row r="13" spans="1:24" x14ac:dyDescent="0.25">
      <c r="A13" s="296" t="s">
        <v>22</v>
      </c>
      <c r="B13" s="297"/>
      <c r="C13" s="89">
        <f>E29/2</f>
        <v>0</v>
      </c>
      <c r="D13" s="94">
        <f>E29/2</f>
        <v>0</v>
      </c>
      <c r="E13" s="165"/>
      <c r="F13" s="99">
        <f>H29/2</f>
        <v>0</v>
      </c>
      <c r="G13" s="104">
        <f>H29/2</f>
        <v>0</v>
      </c>
      <c r="H13" s="165"/>
      <c r="I13" s="89">
        <f>K29/2</f>
        <v>0</v>
      </c>
      <c r="J13" s="105">
        <f>K29/2</f>
        <v>0</v>
      </c>
      <c r="K13" s="165"/>
      <c r="L13" s="99">
        <f>N29/2</f>
        <v>0</v>
      </c>
      <c r="M13" s="104">
        <f>N29/2</f>
        <v>0</v>
      </c>
      <c r="N13" s="165"/>
      <c r="O13" s="98">
        <f>Q29/2</f>
        <v>0</v>
      </c>
      <c r="P13" s="98">
        <f>Q29/2</f>
        <v>0</v>
      </c>
      <c r="Q13" s="165"/>
      <c r="R13" s="98">
        <f>T29/2</f>
        <v>0</v>
      </c>
      <c r="S13" s="189">
        <f>T29/2</f>
        <v>0</v>
      </c>
      <c r="T13" s="196">
        <f>SUM(C13:S13)</f>
        <v>0</v>
      </c>
      <c r="U13" s="221" t="s">
        <v>22</v>
      </c>
      <c r="V13" s="221"/>
      <c r="W13" s="221"/>
      <c r="X13" s="316"/>
    </row>
    <row r="14" spans="1:24" x14ac:dyDescent="0.25">
      <c r="A14" s="283" t="s">
        <v>23</v>
      </c>
      <c r="B14" s="284"/>
      <c r="C14" s="89">
        <f>B25*4.5</f>
        <v>0</v>
      </c>
      <c r="D14" s="94">
        <f>B25*4.5</f>
        <v>0</v>
      </c>
      <c r="E14" s="165"/>
      <c r="F14" s="99">
        <f>B25*4.5</f>
        <v>0</v>
      </c>
      <c r="G14" s="99">
        <f>B25*4.5</f>
        <v>0</v>
      </c>
      <c r="H14" s="165"/>
      <c r="I14" s="89">
        <f>B25*4.5</f>
        <v>0</v>
      </c>
      <c r="J14" s="105">
        <f>B25*4.5</f>
        <v>0</v>
      </c>
      <c r="K14" s="165"/>
      <c r="L14" s="99">
        <f>B25*4.5</f>
        <v>0</v>
      </c>
      <c r="M14" s="104">
        <f>B25*4.5</f>
        <v>0</v>
      </c>
      <c r="N14" s="165"/>
      <c r="O14" s="98">
        <f>B25*4.5</f>
        <v>0</v>
      </c>
      <c r="P14" s="98">
        <f>B25*4.5</f>
        <v>0</v>
      </c>
      <c r="Q14" s="165"/>
      <c r="R14" s="98">
        <f>B25*4.5</f>
        <v>0</v>
      </c>
      <c r="S14" s="189">
        <f>B25*4.5</f>
        <v>0</v>
      </c>
      <c r="T14" s="196">
        <f>SUM(C14:S14)</f>
        <v>0</v>
      </c>
      <c r="U14" s="221" t="s">
        <v>23</v>
      </c>
      <c r="V14" s="221"/>
      <c r="W14" s="221"/>
      <c r="X14" s="316"/>
    </row>
    <row r="15" spans="1:24" x14ac:dyDescent="0.25">
      <c r="A15" s="283" t="s">
        <v>24</v>
      </c>
      <c r="B15" s="284"/>
      <c r="C15" s="154"/>
      <c r="D15" s="152"/>
      <c r="E15" s="165"/>
      <c r="F15" s="153"/>
      <c r="G15" s="162"/>
      <c r="H15" s="165"/>
      <c r="I15" s="154"/>
      <c r="J15" s="163"/>
      <c r="K15" s="165"/>
      <c r="L15" s="153"/>
      <c r="M15" s="162"/>
      <c r="N15" s="165"/>
      <c r="O15" s="155"/>
      <c r="P15" s="164"/>
      <c r="Q15" s="165"/>
      <c r="R15" s="156"/>
      <c r="S15" s="188"/>
      <c r="T15" s="196">
        <f>SUM(C15:S15)</f>
        <v>0</v>
      </c>
      <c r="U15" s="221" t="s">
        <v>24</v>
      </c>
      <c r="V15" s="221"/>
      <c r="W15" s="221"/>
      <c r="X15" s="316"/>
    </row>
    <row r="16" spans="1:24" ht="15.75" thickBot="1" x14ac:dyDescent="0.3">
      <c r="A16" s="300" t="s">
        <v>25</v>
      </c>
      <c r="B16" s="301"/>
      <c r="C16" s="106">
        <f t="shared" ref="C16:S16" si="1">SUM(C12:C15)</f>
        <v>0</v>
      </c>
      <c r="D16" s="106">
        <f t="shared" si="1"/>
        <v>0</v>
      </c>
      <c r="E16" s="106">
        <f t="shared" si="1"/>
        <v>0</v>
      </c>
      <c r="F16" s="107">
        <f t="shared" si="1"/>
        <v>0</v>
      </c>
      <c r="G16" s="107">
        <f t="shared" si="1"/>
        <v>0</v>
      </c>
      <c r="H16" s="107">
        <f t="shared" si="1"/>
        <v>0</v>
      </c>
      <c r="I16" s="106">
        <f t="shared" si="1"/>
        <v>0</v>
      </c>
      <c r="J16" s="106">
        <f t="shared" si="1"/>
        <v>0</v>
      </c>
      <c r="K16" s="106">
        <f t="shared" si="1"/>
        <v>0</v>
      </c>
      <c r="L16" s="107">
        <f t="shared" si="1"/>
        <v>0</v>
      </c>
      <c r="M16" s="107">
        <f t="shared" si="1"/>
        <v>0</v>
      </c>
      <c r="N16" s="107">
        <f t="shared" si="1"/>
        <v>0</v>
      </c>
      <c r="O16" s="108">
        <f t="shared" si="1"/>
        <v>0</v>
      </c>
      <c r="P16" s="108">
        <f t="shared" si="1"/>
        <v>0</v>
      </c>
      <c r="Q16" s="108">
        <f t="shared" si="1"/>
        <v>0</v>
      </c>
      <c r="R16" s="109">
        <f t="shared" si="1"/>
        <v>0</v>
      </c>
      <c r="S16" s="109">
        <f t="shared" si="1"/>
        <v>0</v>
      </c>
      <c r="T16" s="199">
        <f>SUM(T12:T15)</f>
        <v>0</v>
      </c>
      <c r="U16" s="314" t="s">
        <v>26</v>
      </c>
      <c r="V16" s="314"/>
      <c r="W16" s="314"/>
      <c r="X16" s="315"/>
    </row>
    <row r="17" spans="1:29" ht="16.5" thickTop="1" thickBot="1" x14ac:dyDescent="0.3">
      <c r="A17" s="302" t="s">
        <v>27</v>
      </c>
      <c r="B17" s="303"/>
      <c r="C17" s="110">
        <f>IF((C11-C16)&gt;0, C11-C16, 0)</f>
        <v>0</v>
      </c>
      <c r="D17" s="110">
        <f>IF((D11-D16)&gt;0, D11-D16, 0)</f>
        <v>0</v>
      </c>
      <c r="E17" s="110">
        <f>IF((E11-E16)&gt;0, E11-E16, 0)</f>
        <v>0</v>
      </c>
      <c r="F17" s="111">
        <f t="shared" ref="F17:S17" si="2">IF((F11-F16)&gt;0,F11-F16,0)</f>
        <v>0</v>
      </c>
      <c r="G17" s="111">
        <f t="shared" si="2"/>
        <v>0</v>
      </c>
      <c r="H17" s="111">
        <f t="shared" si="2"/>
        <v>0</v>
      </c>
      <c r="I17" s="110">
        <f t="shared" si="2"/>
        <v>0</v>
      </c>
      <c r="J17" s="110">
        <f t="shared" si="2"/>
        <v>0</v>
      </c>
      <c r="K17" s="110">
        <f t="shared" si="2"/>
        <v>0</v>
      </c>
      <c r="L17" s="111">
        <f t="shared" si="2"/>
        <v>0</v>
      </c>
      <c r="M17" s="111">
        <f t="shared" si="2"/>
        <v>0</v>
      </c>
      <c r="N17" s="111">
        <f t="shared" si="2"/>
        <v>0</v>
      </c>
      <c r="O17" s="112">
        <f t="shared" si="2"/>
        <v>0</v>
      </c>
      <c r="P17" s="112">
        <f t="shared" si="2"/>
        <v>0</v>
      </c>
      <c r="Q17" s="112">
        <f t="shared" si="2"/>
        <v>0</v>
      </c>
      <c r="R17" s="113">
        <f t="shared" si="2"/>
        <v>0</v>
      </c>
      <c r="S17" s="113">
        <f t="shared" si="2"/>
        <v>0</v>
      </c>
      <c r="T17" s="200">
        <f>SUM(C17:S17)</f>
        <v>0</v>
      </c>
      <c r="U17" s="312" t="s">
        <v>28</v>
      </c>
      <c r="V17" s="312"/>
      <c r="W17" s="312"/>
      <c r="X17" s="313"/>
    </row>
    <row r="18" spans="1:29" ht="16.5" thickTop="1" thickBot="1" x14ac:dyDescent="0.3">
      <c r="A18" s="136" t="s">
        <v>29</v>
      </c>
      <c r="B18" s="137"/>
      <c r="C18" s="138">
        <f t="shared" ref="C18:S18" si="3">IF(C17,"0",C16-C11)</f>
        <v>0</v>
      </c>
      <c r="D18" s="138">
        <f t="shared" si="3"/>
        <v>0</v>
      </c>
      <c r="E18" s="138">
        <f t="shared" si="3"/>
        <v>0</v>
      </c>
      <c r="F18" s="138">
        <f t="shared" si="3"/>
        <v>0</v>
      </c>
      <c r="G18" s="138">
        <f t="shared" si="3"/>
        <v>0</v>
      </c>
      <c r="H18" s="138">
        <f t="shared" si="3"/>
        <v>0</v>
      </c>
      <c r="I18" s="138">
        <f t="shared" si="3"/>
        <v>0</v>
      </c>
      <c r="J18" s="138">
        <f t="shared" si="3"/>
        <v>0</v>
      </c>
      <c r="K18" s="138">
        <f t="shared" si="3"/>
        <v>0</v>
      </c>
      <c r="L18" s="138">
        <f t="shared" si="3"/>
        <v>0</v>
      </c>
      <c r="M18" s="138">
        <f t="shared" si="3"/>
        <v>0</v>
      </c>
      <c r="N18" s="138">
        <f t="shared" si="3"/>
        <v>0</v>
      </c>
      <c r="O18" s="138">
        <f t="shared" si="3"/>
        <v>0</v>
      </c>
      <c r="P18" s="138">
        <f t="shared" si="3"/>
        <v>0</v>
      </c>
      <c r="Q18" s="138">
        <f t="shared" si="3"/>
        <v>0</v>
      </c>
      <c r="R18" s="138">
        <f t="shared" si="3"/>
        <v>0</v>
      </c>
      <c r="S18" s="138">
        <f t="shared" si="3"/>
        <v>0</v>
      </c>
      <c r="T18" s="139"/>
      <c r="U18" s="22"/>
    </row>
    <row r="19" spans="1:29" ht="15.75" thickBot="1" x14ac:dyDescent="0.3">
      <c r="A19" s="114"/>
      <c r="B19" s="115"/>
      <c r="C19" s="116"/>
      <c r="D19" s="116"/>
      <c r="E19" s="116"/>
      <c r="F19" s="116"/>
      <c r="G19" s="116"/>
      <c r="H19" s="116"/>
      <c r="I19" s="116"/>
      <c r="J19" s="116"/>
      <c r="K19" s="116"/>
      <c r="L19" s="117"/>
      <c r="M19" s="117"/>
      <c r="N19" s="118"/>
      <c r="O19" s="118"/>
      <c r="P19" s="118"/>
      <c r="Q19" s="118"/>
      <c r="R19" s="118"/>
      <c r="S19" s="118"/>
      <c r="T19" s="118"/>
    </row>
    <row r="20" spans="1:29" ht="15" customHeight="1" x14ac:dyDescent="0.25">
      <c r="A20" s="298" t="s">
        <v>30</v>
      </c>
      <c r="B20" s="299"/>
      <c r="C20" s="119" t="s">
        <v>9</v>
      </c>
      <c r="D20" s="120"/>
      <c r="E20" s="121"/>
      <c r="F20" s="122" t="s">
        <v>9</v>
      </c>
      <c r="G20" s="120">
        <v>1</v>
      </c>
      <c r="H20" s="121"/>
      <c r="I20" s="123" t="s">
        <v>9</v>
      </c>
      <c r="J20" s="120">
        <v>2</v>
      </c>
      <c r="K20" s="124"/>
      <c r="L20" s="123" t="s">
        <v>9</v>
      </c>
      <c r="M20" s="120">
        <v>3</v>
      </c>
      <c r="N20" s="124"/>
      <c r="O20" s="123" t="s">
        <v>9</v>
      </c>
      <c r="P20" s="120">
        <v>4</v>
      </c>
      <c r="Q20" s="124"/>
      <c r="R20" s="123" t="s">
        <v>9</v>
      </c>
      <c r="S20" s="120">
        <v>5</v>
      </c>
      <c r="T20" s="124"/>
      <c r="V20" s="223" t="s">
        <v>31</v>
      </c>
      <c r="W20" s="224"/>
      <c r="X20" s="224"/>
      <c r="Y20" s="225"/>
      <c r="Z20" s="25"/>
    </row>
    <row r="21" spans="1:29" ht="15" customHeight="1" thickBot="1" x14ac:dyDescent="0.3">
      <c r="A21" s="293" t="s">
        <v>32</v>
      </c>
      <c r="B21" s="295"/>
      <c r="C21" s="294" t="s">
        <v>33</v>
      </c>
      <c r="D21" s="294"/>
      <c r="E21" s="295"/>
      <c r="F21" s="293" t="s">
        <v>33</v>
      </c>
      <c r="G21" s="294"/>
      <c r="H21" s="295"/>
      <c r="I21" s="251" t="s">
        <v>33</v>
      </c>
      <c r="J21" s="252"/>
      <c r="K21" s="253"/>
      <c r="L21" s="251" t="s">
        <v>33</v>
      </c>
      <c r="M21" s="252"/>
      <c r="N21" s="253"/>
      <c r="O21" s="251" t="s">
        <v>33</v>
      </c>
      <c r="P21" s="252"/>
      <c r="Q21" s="253"/>
      <c r="R21" s="251" t="s">
        <v>33</v>
      </c>
      <c r="S21" s="252"/>
      <c r="T21" s="253"/>
      <c r="V21" s="226"/>
      <c r="W21" s="227"/>
      <c r="X21" s="227"/>
      <c r="Y21" s="228"/>
      <c r="Z21" s="25"/>
    </row>
    <row r="22" spans="1:29" ht="15" customHeight="1" x14ac:dyDescent="0.25">
      <c r="A22" s="125" t="s">
        <v>34</v>
      </c>
      <c r="B22" s="166"/>
      <c r="C22" s="256" t="s">
        <v>35</v>
      </c>
      <c r="D22" s="257"/>
      <c r="E22" s="166"/>
      <c r="F22" s="249" t="s">
        <v>35</v>
      </c>
      <c r="G22" s="250"/>
      <c r="H22" s="166"/>
      <c r="I22" s="249" t="s">
        <v>35</v>
      </c>
      <c r="J22" s="250"/>
      <c r="K22" s="166"/>
      <c r="L22" s="249" t="s">
        <v>35</v>
      </c>
      <c r="M22" s="250"/>
      <c r="N22" s="166"/>
      <c r="O22" s="249" t="s">
        <v>35</v>
      </c>
      <c r="P22" s="250"/>
      <c r="Q22" s="166"/>
      <c r="R22" s="249" t="s">
        <v>35</v>
      </c>
      <c r="S22" s="250"/>
      <c r="T22" s="166"/>
      <c r="V22" s="226"/>
      <c r="W22" s="227"/>
      <c r="X22" s="227"/>
      <c r="Y22" s="228"/>
      <c r="Z22" s="25"/>
    </row>
    <row r="23" spans="1:29" ht="15" customHeight="1" x14ac:dyDescent="0.25">
      <c r="A23" s="126" t="s">
        <v>36</v>
      </c>
      <c r="B23" s="184"/>
      <c r="C23" s="258" t="s">
        <v>36</v>
      </c>
      <c r="D23" s="259"/>
      <c r="E23" s="184"/>
      <c r="F23" s="254" t="s">
        <v>36</v>
      </c>
      <c r="G23" s="255"/>
      <c r="H23" s="184"/>
      <c r="I23" s="254" t="s">
        <v>36</v>
      </c>
      <c r="J23" s="255"/>
      <c r="K23" s="184"/>
      <c r="L23" s="254" t="s">
        <v>36</v>
      </c>
      <c r="M23" s="255"/>
      <c r="N23" s="184"/>
      <c r="O23" s="254" t="s">
        <v>36</v>
      </c>
      <c r="P23" s="255"/>
      <c r="Q23" s="184"/>
      <c r="R23" s="254" t="s">
        <v>36</v>
      </c>
      <c r="S23" s="255"/>
      <c r="T23" s="184"/>
      <c r="V23" s="226"/>
      <c r="W23" s="227"/>
      <c r="X23" s="227"/>
      <c r="Y23" s="228"/>
      <c r="Z23" s="25"/>
    </row>
    <row r="24" spans="1:29" ht="15" customHeight="1" x14ac:dyDescent="0.25">
      <c r="A24" s="127" t="s">
        <v>37</v>
      </c>
      <c r="B24" s="167">
        <v>0.1</v>
      </c>
      <c r="C24" s="258" t="s">
        <v>38</v>
      </c>
      <c r="D24" s="259"/>
      <c r="E24" s="184"/>
      <c r="F24" s="254" t="s">
        <v>38</v>
      </c>
      <c r="G24" s="255"/>
      <c r="H24" s="184"/>
      <c r="I24" s="254" t="s">
        <v>38</v>
      </c>
      <c r="J24" s="255"/>
      <c r="K24" s="184"/>
      <c r="L24" s="254" t="s">
        <v>38</v>
      </c>
      <c r="M24" s="255"/>
      <c r="N24" s="184"/>
      <c r="O24" s="254" t="s">
        <v>38</v>
      </c>
      <c r="P24" s="255"/>
      <c r="Q24" s="184"/>
      <c r="R24" s="254" t="s">
        <v>38</v>
      </c>
      <c r="S24" s="255"/>
      <c r="T24" s="184"/>
      <c r="V24" s="226"/>
      <c r="W24" s="227"/>
      <c r="X24" s="227"/>
      <c r="Y24" s="228"/>
      <c r="Z24" s="25"/>
    </row>
    <row r="25" spans="1:29" ht="15" customHeight="1" thickBot="1" x14ac:dyDescent="0.3">
      <c r="A25" s="128" t="s">
        <v>39</v>
      </c>
      <c r="B25" s="129">
        <f>(B22*B23*4)*(1-B24)</f>
        <v>0</v>
      </c>
      <c r="C25" s="254" t="s">
        <v>40</v>
      </c>
      <c r="D25" s="255"/>
      <c r="E25" s="180">
        <f>IF($C$9="On Campus", ('Spending Plan - ON Campus'!$B$37),(IF($C$9="Off Campus",('Spending Plan - OFF Campus'!$B$41),0)))</f>
        <v>0</v>
      </c>
      <c r="F25" s="254" t="s">
        <v>40</v>
      </c>
      <c r="G25" s="255"/>
      <c r="H25" s="180">
        <f>IF($F$9="On Campus", ('Spending Plan - ON Campus'!$B$37),(IF($F$9="Off Campus",('Spending Plan - OFF Campus'!$B$41),0)))</f>
        <v>0</v>
      </c>
      <c r="I25" s="254" t="s">
        <v>40</v>
      </c>
      <c r="J25" s="255"/>
      <c r="K25" s="180">
        <f>IF($I$9="On Campus", ('Spending Plan - ON Campus'!$B$37),(IF($I$9="Off Campus",('Spending Plan - OFF Campus'!$B$41),0)))</f>
        <v>0</v>
      </c>
      <c r="L25" s="254" t="s">
        <v>40</v>
      </c>
      <c r="M25" s="255"/>
      <c r="N25" s="180">
        <f>IF($L$9="On Campus", ('Spending Plan - ON Campus'!$B$37),(IF($F$9="Off Campus",('Spending Plan - OFF Campus'!$L$41),0)))</f>
        <v>0</v>
      </c>
      <c r="O25" s="254" t="s">
        <v>40</v>
      </c>
      <c r="P25" s="255"/>
      <c r="Q25" s="180">
        <f>IF($O$9="On Campus", ('Spending Plan - ON Campus'!$B$37),(IF($O$9="Off Campus",('Spending Plan - OFF Campus'!$L$41),0)))</f>
        <v>0</v>
      </c>
      <c r="R25" s="254" t="s">
        <v>40</v>
      </c>
      <c r="S25" s="255"/>
      <c r="T25" s="180">
        <f>IF($R$9="On Campus", ('Spending Plan - ON Campus'!$B$37),(IF($R$9="Off Campus",('Spending Plan - OFF Campus'!$L$41),0)))</f>
        <v>0</v>
      </c>
      <c r="V25" s="226"/>
      <c r="W25" s="227"/>
      <c r="X25" s="227"/>
      <c r="Y25" s="228"/>
      <c r="Z25" s="25"/>
    </row>
    <row r="26" spans="1:29" ht="15" customHeight="1" x14ac:dyDescent="0.25">
      <c r="A26" s="289"/>
      <c r="B26" s="290"/>
      <c r="C26" s="291" t="s">
        <v>37</v>
      </c>
      <c r="D26" s="292"/>
      <c r="E26" s="179">
        <v>0.1</v>
      </c>
      <c r="F26" s="240" t="s">
        <v>37</v>
      </c>
      <c r="G26" s="241"/>
      <c r="H26" s="168">
        <v>0.1</v>
      </c>
      <c r="I26" s="240" t="s">
        <v>37</v>
      </c>
      <c r="J26" s="241"/>
      <c r="K26" s="167">
        <v>0.1</v>
      </c>
      <c r="L26" s="240" t="s">
        <v>37</v>
      </c>
      <c r="M26" s="241"/>
      <c r="N26" s="167">
        <v>0.1</v>
      </c>
      <c r="O26" s="240" t="s">
        <v>37</v>
      </c>
      <c r="P26" s="241"/>
      <c r="Q26" s="167">
        <v>0.1</v>
      </c>
      <c r="R26" s="240" t="s">
        <v>37</v>
      </c>
      <c r="S26" s="241"/>
      <c r="T26" s="167">
        <v>0.1</v>
      </c>
      <c r="V26" s="226"/>
      <c r="W26" s="227"/>
      <c r="X26" s="227"/>
      <c r="Y26" s="228"/>
      <c r="Z26" s="25"/>
    </row>
    <row r="27" spans="1:29" ht="15.75" customHeight="1" thickBot="1" x14ac:dyDescent="0.3">
      <c r="A27" s="114"/>
      <c r="B27" s="130"/>
      <c r="C27" s="308" t="s">
        <v>41</v>
      </c>
      <c r="D27" s="309"/>
      <c r="E27" s="131">
        <f>($E$22*$E$23*4*$E$24)*(1-$E$26)-($E$25*3)</f>
        <v>0</v>
      </c>
      <c r="F27" s="242" t="s">
        <v>41</v>
      </c>
      <c r="G27" s="243"/>
      <c r="H27" s="131">
        <f>(H22*H23*4*H24)*(1-H26)-(H25*3)</f>
        <v>0</v>
      </c>
      <c r="I27" s="242" t="s">
        <v>41</v>
      </c>
      <c r="J27" s="243"/>
      <c r="K27" s="132">
        <f>(K22*K23*4*K24)*(1-K26)-(K25*3)</f>
        <v>0</v>
      </c>
      <c r="L27" s="242" t="s">
        <v>41</v>
      </c>
      <c r="M27" s="243"/>
      <c r="N27" s="132">
        <f>(N22*N23*4*N24)*(1-N26)-(N25*3)</f>
        <v>0</v>
      </c>
      <c r="O27" s="242" t="s">
        <v>41</v>
      </c>
      <c r="P27" s="243"/>
      <c r="Q27" s="132">
        <f>(Q22*Q23*4*Q24)*(1-Q26)-(Q25*3)</f>
        <v>0</v>
      </c>
      <c r="R27" s="242" t="s">
        <v>41</v>
      </c>
      <c r="S27" s="243"/>
      <c r="T27" s="132">
        <f>(T22*T23*4*T24)*(1-T26)-(T25*3)</f>
        <v>0</v>
      </c>
      <c r="V27" s="226"/>
      <c r="W27" s="227"/>
      <c r="X27" s="227"/>
      <c r="Y27" s="228"/>
    </row>
    <row r="28" spans="1:29" ht="15.75" thickTop="1" x14ac:dyDescent="0.25">
      <c r="A28" s="114"/>
      <c r="B28" s="133"/>
      <c r="C28" s="306" t="s">
        <v>42</v>
      </c>
      <c r="D28" s="307"/>
      <c r="E28" s="169">
        <v>1</v>
      </c>
      <c r="F28" s="244" t="s">
        <v>42</v>
      </c>
      <c r="G28" s="245"/>
      <c r="H28" s="169">
        <v>1</v>
      </c>
      <c r="I28" s="244" t="s">
        <v>42</v>
      </c>
      <c r="J28" s="245"/>
      <c r="K28" s="167">
        <v>1</v>
      </c>
      <c r="L28" s="244" t="s">
        <v>42</v>
      </c>
      <c r="M28" s="245"/>
      <c r="N28" s="167">
        <v>1</v>
      </c>
      <c r="O28" s="244" t="s">
        <v>42</v>
      </c>
      <c r="P28" s="245"/>
      <c r="Q28" s="167">
        <v>1</v>
      </c>
      <c r="R28" s="244" t="s">
        <v>42</v>
      </c>
      <c r="S28" s="245"/>
      <c r="T28" s="167">
        <v>1</v>
      </c>
      <c r="V28" s="226"/>
      <c r="W28" s="227"/>
      <c r="X28" s="227"/>
      <c r="Y28" s="228"/>
      <c r="AC28" s="1"/>
    </row>
    <row r="29" spans="1:29" ht="15.75" thickBot="1" x14ac:dyDescent="0.3">
      <c r="A29" s="114"/>
      <c r="B29" s="134"/>
      <c r="C29" s="304" t="s">
        <v>43</v>
      </c>
      <c r="D29" s="305"/>
      <c r="E29" s="129">
        <f>E27*E28</f>
        <v>0</v>
      </c>
      <c r="F29" s="238" t="s">
        <v>43</v>
      </c>
      <c r="G29" s="239"/>
      <c r="H29" s="129">
        <f>H27*H28</f>
        <v>0</v>
      </c>
      <c r="I29" s="238" t="s">
        <v>43</v>
      </c>
      <c r="J29" s="239"/>
      <c r="K29" s="129">
        <f>K27*K28</f>
        <v>0</v>
      </c>
      <c r="L29" s="238" t="s">
        <v>43</v>
      </c>
      <c r="M29" s="239"/>
      <c r="N29" s="129">
        <f>N27*N28</f>
        <v>0</v>
      </c>
      <c r="O29" s="238" t="s">
        <v>43</v>
      </c>
      <c r="P29" s="239"/>
      <c r="Q29" s="129">
        <f>Q27*Q28</f>
        <v>0</v>
      </c>
      <c r="R29" s="238" t="s">
        <v>43</v>
      </c>
      <c r="S29" s="239"/>
      <c r="T29" s="129">
        <f>T27*T28</f>
        <v>0</v>
      </c>
      <c r="V29" s="229"/>
      <c r="W29" s="230"/>
      <c r="X29" s="230"/>
      <c r="Y29" s="231"/>
      <c r="AC29" s="1"/>
    </row>
    <row r="30" spans="1:29" x14ac:dyDescent="0.25">
      <c r="B30" s="26"/>
      <c r="D30" s="27"/>
      <c r="E30" s="27"/>
      <c r="V30" s="57"/>
      <c r="AB30" s="1"/>
      <c r="AC30" s="1"/>
    </row>
    <row r="31" spans="1:29" ht="15" customHeight="1" thickBot="1" x14ac:dyDescent="0.35">
      <c r="A31" s="24" t="s">
        <v>44</v>
      </c>
      <c r="B31" s="23"/>
      <c r="C31" s="207"/>
      <c r="D31" s="205" t="s">
        <v>45</v>
      </c>
      <c r="E31" s="205" t="s">
        <v>46</v>
      </c>
      <c r="K31" s="51"/>
      <c r="M31" s="20"/>
      <c r="N31" s="20"/>
      <c r="V31" s="57"/>
      <c r="AB31" s="1"/>
    </row>
    <row r="32" spans="1:29" ht="15" customHeight="1" thickBot="1" x14ac:dyDescent="0.3">
      <c r="A32" s="6" t="s">
        <v>47</v>
      </c>
      <c r="B32" s="16"/>
      <c r="C32" s="208" t="s">
        <v>45</v>
      </c>
      <c r="D32" s="206">
        <v>341.42</v>
      </c>
      <c r="E32" s="18">
        <v>919.65</v>
      </c>
      <c r="F32" s="142"/>
      <c r="G32" s="67"/>
      <c r="H32" s="67"/>
      <c r="K32" s="51"/>
      <c r="M32" s="20"/>
      <c r="N32" s="20"/>
      <c r="V32" s="58"/>
      <c r="AB32" s="1"/>
    </row>
    <row r="33" spans="1:27" x14ac:dyDescent="0.25">
      <c r="A33" s="5" t="s">
        <v>48</v>
      </c>
      <c r="B33" s="16"/>
      <c r="C33" s="60">
        <v>489.24</v>
      </c>
      <c r="D33" s="19" t="s">
        <v>49</v>
      </c>
      <c r="E33" s="61">
        <v>40.770000000000003</v>
      </c>
      <c r="F33" s="67"/>
      <c r="G33" s="67"/>
      <c r="H33" s="67"/>
      <c r="K33" s="51"/>
      <c r="M33" s="1"/>
      <c r="N33" s="1"/>
      <c r="O33" s="1"/>
      <c r="R33" s="25"/>
    </row>
    <row r="34" spans="1:27" ht="16.5" customHeight="1" x14ac:dyDescent="0.25">
      <c r="A34" s="5"/>
      <c r="B34" s="16"/>
      <c r="C34" s="232" t="s">
        <v>50</v>
      </c>
      <c r="D34" s="62" t="s">
        <v>51</v>
      </c>
      <c r="E34" s="59"/>
      <c r="I34" s="141"/>
      <c r="J34" s="141"/>
      <c r="K34" s="141"/>
      <c r="L34" s="141"/>
      <c r="M34" s="141"/>
      <c r="N34" s="141"/>
      <c r="O34" s="141"/>
      <c r="P34" s="141"/>
      <c r="Q34" s="141"/>
      <c r="R34" s="25"/>
    </row>
    <row r="35" spans="1:27" ht="27.75" customHeight="1" x14ac:dyDescent="0.3">
      <c r="A35" s="5"/>
      <c r="B35" s="7" t="s">
        <v>52</v>
      </c>
      <c r="C35" s="233"/>
      <c r="E35" s="79" t="s">
        <v>53</v>
      </c>
      <c r="F35" s="21"/>
      <c r="G35" s="21"/>
      <c r="H35" s="20"/>
      <c r="I35" s="20"/>
      <c r="J35" s="20"/>
      <c r="K35" s="79" t="s">
        <v>54</v>
      </c>
      <c r="M35" s="1"/>
      <c r="Q35" s="310" t="s">
        <v>55</v>
      </c>
      <c r="R35" s="310"/>
      <c r="S35" s="1"/>
    </row>
    <row r="36" spans="1:27" ht="18.75" x14ac:dyDescent="0.3">
      <c r="A36" s="74" t="s">
        <v>53</v>
      </c>
      <c r="B36" s="52">
        <f>E42</f>
        <v>0</v>
      </c>
      <c r="C36" s="55">
        <f>I42</f>
        <v>0</v>
      </c>
      <c r="E36" s="135" t="s">
        <v>52</v>
      </c>
      <c r="F36" s="235" t="s">
        <v>56</v>
      </c>
      <c r="G36" s="235"/>
      <c r="H36" s="40" t="s">
        <v>57</v>
      </c>
      <c r="I36" s="40" t="s">
        <v>58</v>
      </c>
      <c r="J36" s="21"/>
      <c r="K36" s="135" t="s">
        <v>52</v>
      </c>
      <c r="L36" s="235" t="s">
        <v>56</v>
      </c>
      <c r="M36" s="235"/>
      <c r="N36" s="40" t="s">
        <v>57</v>
      </c>
      <c r="O36" s="40" t="s">
        <v>58</v>
      </c>
      <c r="P36" s="21"/>
      <c r="Q36" s="135" t="s">
        <v>52</v>
      </c>
      <c r="R36" s="235" t="s">
        <v>56</v>
      </c>
      <c r="S36" s="235"/>
      <c r="T36" s="40" t="s">
        <v>57</v>
      </c>
      <c r="U36" s="40" t="s">
        <v>58</v>
      </c>
      <c r="V36" s="21"/>
    </row>
    <row r="37" spans="1:27" x14ac:dyDescent="0.25">
      <c r="A37" s="74" t="s">
        <v>54</v>
      </c>
      <c r="B37" s="52">
        <f>K42</f>
        <v>0</v>
      </c>
      <c r="C37" s="55">
        <f>O42</f>
        <v>0</v>
      </c>
      <c r="E37" s="71"/>
      <c r="F37" s="221"/>
      <c r="G37" s="221"/>
      <c r="H37" s="33">
        <f>IF(F37="Business Administration",Fees!$C$3,IF(F37="Engineering",Fees!$C$4,IF(F37="Agriculture",Fees!$C$5,IF(F37="Architecture, Planning &amp; Design",Fees!$C$6,IF(F37="Arts and Sciences",Fees!$C$7,IF(F37="Health &amp; Human Sciences", Fees!$C$8,IF(F37="Veterinary Medicine",Fees!$C$9, 0)))))))</f>
        <v>0</v>
      </c>
      <c r="I37" s="33">
        <f>E37*H37</f>
        <v>0</v>
      </c>
      <c r="J37"/>
      <c r="K37" s="71"/>
      <c r="L37" s="221"/>
      <c r="M37" s="221"/>
      <c r="N37" s="33">
        <f>IF(L37="Business Administration",Fees!$C$3,IF(L37="Engineering",Fees!$C$4,IF(L37="Agriculture",Fees!$C$5,IF(L37="Architecture, Planning &amp; Design",Fees!$C$6,IF(L37="Arts and Sciences",Fees!$C$7,IF(L37="Health &amp; Human Sciences", Fees!$C$8,IF(L37="Veterinary Medicine",Fees!$C$9, 0)))))))</f>
        <v>0</v>
      </c>
      <c r="O37" s="33">
        <f>K37*N37</f>
        <v>0</v>
      </c>
      <c r="Q37" s="71"/>
      <c r="R37" s="221"/>
      <c r="S37" s="221"/>
      <c r="T37" s="33">
        <f>IF(R37="Business Administration",Fees!$C$3,IF(R37="Engineering",Fees!$C$4,IF(R37="Agriculture",Fees!$C$5,IF(R37="Architecture, Planning &amp; Design",Fees!$C$6,IF(R37="Arts and Sciences",Fees!$C$7,IF(R37="Health &amp; Human Sciences", Fees!$C$8,IF(R37="Veterinary Medicine",Fees!$C$9, 0)))))))</f>
        <v>0</v>
      </c>
      <c r="U37" s="33">
        <f>Q37*T37</f>
        <v>0</v>
      </c>
    </row>
    <row r="38" spans="1:27" x14ac:dyDescent="0.25">
      <c r="A38" s="74" t="s">
        <v>55</v>
      </c>
      <c r="B38" s="52">
        <f>Q42</f>
        <v>0</v>
      </c>
      <c r="C38" s="55">
        <f>U42</f>
        <v>0</v>
      </c>
      <c r="E38" s="71"/>
      <c r="F38" s="221"/>
      <c r="G38" s="221"/>
      <c r="H38" s="33">
        <f>IF(F38="Business Administration",Fees!$C$3,IF(F38="Engineering",Fees!$C$4,IF(F38="Agriculture",Fees!$C$5,IF(F38="Architecture, Planning &amp; Design",Fees!$C$6,IF(F38="Arts and Sciences",Fees!$C$7,IF(F38="Health &amp; Human Sciences", Fees!$C$8,IF(F38="Veterinary Medicine",Fees!$C$9, 0)))))))</f>
        <v>0</v>
      </c>
      <c r="I38" s="33">
        <f>E38*H38</f>
        <v>0</v>
      </c>
      <c r="J38"/>
      <c r="K38" s="71"/>
      <c r="L38" s="221"/>
      <c r="M38" s="221"/>
      <c r="N38" s="33">
        <f>IF(L38="Business Administration",Fees!$C$3,IF(L38="Engineering",Fees!$C$4,IF(L38="Agriculture",Fees!$C$5,IF(L38="Architecture, Planning &amp; Design",Fees!$C$6,IF(L38="Arts and Sciences",Fees!$C$7,IF(L38="Health &amp; Human Sciences", Fees!$C$8,IF(L38="Veterinary Medicine",Fees!$C$9, 0)))))))</f>
        <v>0</v>
      </c>
      <c r="O38" s="33">
        <f t="shared" ref="O38:O41" si="4">K38*N38</f>
        <v>0</v>
      </c>
      <c r="Q38" s="71"/>
      <c r="R38" s="221"/>
      <c r="S38" s="221"/>
      <c r="T38" s="33">
        <f>IF(R38="Business Administration",Fees!$C$3,IF(R38="Engineering",Fees!$C$4,IF(R38="Agriculture",Fees!$C$5,IF(R38="Architecture, Planning &amp; Design",Fees!$C$6,IF(R38="Arts and Sciences",Fees!$C$7,IF(R38="Health &amp; Human Sciences", Fees!$C$8,IF(R38="Veterinary Medicine",Fees!$C$9, 0)))))))</f>
        <v>0</v>
      </c>
      <c r="U38" s="33">
        <f t="shared" ref="U38:U41" si="5">Q38*T38</f>
        <v>0</v>
      </c>
    </row>
    <row r="39" spans="1:27" x14ac:dyDescent="0.25">
      <c r="A39" s="74" t="s">
        <v>59</v>
      </c>
      <c r="B39" s="52">
        <f>E50</f>
        <v>0</v>
      </c>
      <c r="C39" s="55">
        <f>I50</f>
        <v>0</v>
      </c>
      <c r="E39" s="71"/>
      <c r="F39" s="221"/>
      <c r="G39" s="221"/>
      <c r="H39" s="33">
        <f>IF(F39="Business Administration",Fees!$C$3,IF(F39="Engineering",Fees!$C$4,IF(F39="Agriculture",Fees!$C$5,IF(F39="Architecture, Planning &amp; Design",Fees!$C$6,IF(F39="Arts and Sciences",Fees!$C$7,IF(F39="Health &amp; Human Sciences", Fees!$C$8,IF(F39="Veterinary Medicine",Fees!$C$9, 0)))))))</f>
        <v>0</v>
      </c>
      <c r="I39" s="33">
        <f t="shared" ref="I39:I41" si="6">E39*H39</f>
        <v>0</v>
      </c>
      <c r="J39"/>
      <c r="K39" s="71"/>
      <c r="L39" s="221"/>
      <c r="M39" s="221"/>
      <c r="N39" s="33">
        <f>IF(L39="Business Administration",Fees!$C$3,IF(L39="Engineering",Fees!$C$4,IF(L39="Agriculture",Fees!$C$5,IF(L39="Architecture, Planning &amp; Design",Fees!$C$6,IF(L39="Arts and Sciences",Fees!$C$7,IF(L39="Health &amp; Human Sciences", Fees!$C$8,IF(L39="Veterinary Medicine",Fees!$C$9, 0)))))))</f>
        <v>0</v>
      </c>
      <c r="O39" s="33">
        <f t="shared" si="4"/>
        <v>0</v>
      </c>
      <c r="Q39" s="71"/>
      <c r="R39" s="221"/>
      <c r="S39" s="221"/>
      <c r="T39" s="33">
        <f>IF(R39="Business Administration",Fees!$C$3,IF(R39="Engineering",Fees!$C$4,IF(R39="Agriculture",Fees!$C$5,IF(R39="Architecture, Planning &amp; Design",Fees!$C$6,IF(R39="Arts and Sciences",Fees!$C$7,IF(R39="Health &amp; Human Sciences", Fees!$C$8,IF(R39="Veterinary Medicine",Fees!$C$9, 0)))))))</f>
        <v>0</v>
      </c>
      <c r="U39" s="33">
        <f t="shared" si="5"/>
        <v>0</v>
      </c>
    </row>
    <row r="40" spans="1:27" x14ac:dyDescent="0.25">
      <c r="A40" s="74" t="s">
        <v>60</v>
      </c>
      <c r="B40" s="52">
        <f>K50</f>
        <v>0</v>
      </c>
      <c r="C40" s="55">
        <f>O50</f>
        <v>0</v>
      </c>
      <c r="E40" s="71"/>
      <c r="F40" s="221"/>
      <c r="G40" s="221"/>
      <c r="H40" s="33">
        <f>IF(F40="Business Administration",Fees!$C$3,IF(F40="Engineering",Fees!$C$4,IF(F40="Agriculture",Fees!$C$5,IF(F40="Architecture, Planning &amp; Design",Fees!$C$6,IF(F40="Arts and Sciences",Fees!$C$7,IF(F40="Health &amp; Human Sciences", Fees!$C$8,IF(F40="Veterinary Medicine",Fees!$C$9, 0)))))))</f>
        <v>0</v>
      </c>
      <c r="I40" s="33">
        <f>E40*H40</f>
        <v>0</v>
      </c>
      <c r="J40"/>
      <c r="K40" s="71"/>
      <c r="L40" s="221"/>
      <c r="M40" s="221"/>
      <c r="N40" s="33">
        <f>IF(L40="Business Administration",Fees!$C$3,IF(L40="Engineering",Fees!$C$4,IF(L40="Agriculture",Fees!$C$5,IF(L40="Architecture, Planning &amp; Design",Fees!$C$6,IF(L40="Arts and Sciences",Fees!$C$7,IF(L40="Health &amp; Human Sciences", Fees!$C$8,IF(L40="Veterinary Medicine",Fees!$C$9, 0)))))))</f>
        <v>0</v>
      </c>
      <c r="O40" s="33">
        <f t="shared" si="4"/>
        <v>0</v>
      </c>
      <c r="Q40" s="71"/>
      <c r="R40" s="221"/>
      <c r="S40" s="221"/>
      <c r="T40" s="33">
        <f>IF(R40="Business Administration",Fees!$C$3,IF(R40="Engineering",Fees!$C$4,IF(R40="Agriculture",Fees!$C$5,IF(R40="Architecture, Planning &amp; Design",Fees!$C$6,IF(R40="Arts and Sciences",Fees!$C$7,IF(R40="Health &amp; Human Sciences", Fees!$C$8,IF(R40="Veterinary Medicine",Fees!$C$9, 0)))))))</f>
        <v>0</v>
      </c>
      <c r="U40" s="33">
        <f t="shared" si="5"/>
        <v>0</v>
      </c>
    </row>
    <row r="41" spans="1:27" ht="15.75" thickBot="1" x14ac:dyDescent="0.3">
      <c r="A41" s="74" t="s">
        <v>61</v>
      </c>
      <c r="B41" s="52">
        <f>Q50</f>
        <v>0</v>
      </c>
      <c r="C41" s="55">
        <f>U50</f>
        <v>0</v>
      </c>
      <c r="E41" s="71"/>
      <c r="F41" s="221"/>
      <c r="G41" s="221"/>
      <c r="H41" s="33">
        <f>IF(F41="Business Administration",Fees!$C$3,IF(F41="Engineering",Fees!$C$4,IF(F41="Agriculture",Fees!$C$5,IF(F41="Architecture, Planning &amp; Design",Fees!$C$6,IF(F41="Arts and Sciences",Fees!$C$7,IF(F41="Health and Human Sciences", Fees!$C$8,IF(F41="Veterinary Medicine",Fees!$C$9, 0)))))))</f>
        <v>0</v>
      </c>
      <c r="I41" s="43">
        <f t="shared" si="6"/>
        <v>0</v>
      </c>
      <c r="J41"/>
      <c r="K41" s="71"/>
      <c r="L41" s="221"/>
      <c r="M41" s="221"/>
      <c r="N41" s="33">
        <f>IF(L41="Business Administration",Fees!$C$3,IF(L41="Engineering",Fees!$C$4,IF(L41="Agriculture",Fees!$C$5,IF(L41="Architecture, Planning &amp; Design",Fees!$C$6,IF(L41="Arts and Sciences",Fees!$C$7,IF(L41="Health &amp; Human Sciences", Fees!$C$8,IF(L41="Veterinary Medicine",Fees!$C$9, 0)))))))</f>
        <v>0</v>
      </c>
      <c r="O41" s="43">
        <f t="shared" si="4"/>
        <v>0</v>
      </c>
      <c r="Q41" s="71"/>
      <c r="R41" s="221"/>
      <c r="S41" s="221"/>
      <c r="T41" s="33">
        <f>IF(R41="Business Administration",Fees!$C$3,IF(R41="Engineering",Fees!$C$4,IF(R41="Agriculture",Fees!$C$5,IF(R41="Architecture, Planning &amp; Design",Fees!$C$6,IF(R41="Arts and Sciences",Fees!$C$7,IF(R41="Health &amp; Human Sciences", Fees!$C$8,IF(R41="Veterinary Medicine",Fees!$C$9, 0)))))))</f>
        <v>0</v>
      </c>
      <c r="U41" s="43">
        <f t="shared" si="5"/>
        <v>0</v>
      </c>
    </row>
    <row r="42" spans="1:27" ht="17.25" customHeight="1" thickBot="1" x14ac:dyDescent="0.3">
      <c r="A42" s="74" t="s">
        <v>62</v>
      </c>
      <c r="B42" s="52">
        <f>E58</f>
        <v>0</v>
      </c>
      <c r="C42" s="55">
        <f>I58</f>
        <v>0</v>
      </c>
      <c r="D42" s="44"/>
      <c r="E42" s="64">
        <f>SUM(E37:E41)</f>
        <v>0</v>
      </c>
      <c r="F42" s="45" t="s">
        <v>63</v>
      </c>
      <c r="G42" s="44"/>
      <c r="H42" s="44"/>
      <c r="I42" s="65">
        <f>SUM(I37:I41)</f>
        <v>0</v>
      </c>
      <c r="J42" s="46" t="s">
        <v>64</v>
      </c>
      <c r="K42" s="64">
        <f>SUM(K37:K41)</f>
        <v>0</v>
      </c>
      <c r="L42" s="45" t="s">
        <v>63</v>
      </c>
      <c r="M42" s="44"/>
      <c r="N42" s="44"/>
      <c r="O42" s="65">
        <f>SUM(O37:O41)</f>
        <v>0</v>
      </c>
      <c r="P42" s="47" t="s">
        <v>64</v>
      </c>
      <c r="Q42" s="64">
        <f>SUM(Q37:Q41)</f>
        <v>0</v>
      </c>
      <c r="R42" s="45" t="s">
        <v>63</v>
      </c>
      <c r="S42" s="44"/>
      <c r="T42" s="44"/>
      <c r="U42" s="65">
        <f>SUM(U37:U41)</f>
        <v>0</v>
      </c>
      <c r="V42" s="47" t="s">
        <v>64</v>
      </c>
      <c r="W42" s="1"/>
      <c r="X42" s="1"/>
      <c r="Y42" s="1"/>
      <c r="Z42" s="1"/>
      <c r="AA42" s="1"/>
    </row>
    <row r="43" spans="1:27" ht="18.75" customHeight="1" x14ac:dyDescent="0.3">
      <c r="A43" s="74" t="s">
        <v>65</v>
      </c>
      <c r="B43" s="52">
        <f>K58</f>
        <v>0</v>
      </c>
      <c r="C43" s="55">
        <f>O58</f>
        <v>0</v>
      </c>
      <c r="E43" s="79" t="s">
        <v>59</v>
      </c>
      <c r="F43" s="63"/>
      <c r="G43" s="48"/>
      <c r="H43" s="48"/>
      <c r="I43" s="20"/>
      <c r="J43" s="49"/>
      <c r="K43" s="79" t="s">
        <v>60</v>
      </c>
      <c r="L43" s="50"/>
      <c r="M43" s="50"/>
      <c r="N43" s="49"/>
      <c r="Q43" s="310" t="s">
        <v>61</v>
      </c>
      <c r="R43" s="310"/>
      <c r="S43" s="1"/>
    </row>
    <row r="44" spans="1:27" ht="18.75" x14ac:dyDescent="0.3">
      <c r="A44" s="74" t="s">
        <v>66</v>
      </c>
      <c r="B44" s="52">
        <f>Q58</f>
        <v>0</v>
      </c>
      <c r="C44" s="55">
        <f>U58</f>
        <v>0</v>
      </c>
      <c r="E44" s="135" t="s">
        <v>52</v>
      </c>
      <c r="F44" s="235" t="s">
        <v>56</v>
      </c>
      <c r="G44" s="235"/>
      <c r="H44" s="40" t="s">
        <v>57</v>
      </c>
      <c r="I44" s="40" t="s">
        <v>58</v>
      </c>
      <c r="J44" s="21"/>
      <c r="K44" s="135" t="s">
        <v>52</v>
      </c>
      <c r="L44" s="235" t="s">
        <v>56</v>
      </c>
      <c r="M44" s="235"/>
      <c r="N44" s="40" t="s">
        <v>57</v>
      </c>
      <c r="O44" s="40" t="s">
        <v>58</v>
      </c>
      <c r="P44" s="21"/>
      <c r="Q44" s="135" t="s">
        <v>52</v>
      </c>
      <c r="R44" s="235" t="s">
        <v>56</v>
      </c>
      <c r="S44" s="235"/>
      <c r="T44" s="40" t="s">
        <v>57</v>
      </c>
      <c r="U44" s="40" t="s">
        <v>58</v>
      </c>
      <c r="V44" s="21"/>
    </row>
    <row r="45" spans="1:27" x14ac:dyDescent="0.25">
      <c r="A45" s="74" t="s">
        <v>67</v>
      </c>
      <c r="B45" s="52">
        <f>E66</f>
        <v>0</v>
      </c>
      <c r="C45" s="55">
        <f>I66</f>
        <v>0</v>
      </c>
      <c r="E45" s="71"/>
      <c r="F45" s="221"/>
      <c r="G45" s="221"/>
      <c r="H45" s="33">
        <f>IF(F45="Business Administration",Fees!$C$3,IF(F45="Engineering",Fees!$C$4,IF(F45="Agriculture",Fees!$C$5,IF(F45="Architecture, Planning &amp; Design",Fees!$C$6,IF(F45="Arts and Sciences",Fees!$C$7,IF(F45="Health &amp; Human Sciences", Fees!$C$8,IF(F45="Veterinary Medicine",Fees!$C$9, 0)))))))</f>
        <v>0</v>
      </c>
      <c r="I45" s="33">
        <f>E45*H45</f>
        <v>0</v>
      </c>
      <c r="J45"/>
      <c r="K45" s="71"/>
      <c r="L45" s="221"/>
      <c r="M45" s="221"/>
      <c r="N45" s="33">
        <f>IF(L45="Business Administration",Fees!$C$3,IF(L45="Engineering",Fees!$C$4,IF(L45="Agriculture",Fees!$C$5,IF(L45="Architecture, Planning &amp; Design",Fees!$C$6,IF(L45="Arts and Sciences",Fees!$C$7,IF(L45="Health &amp; Human Sciences", Fees!$C$8,IF(L45="Veterinary Medicine",Fees!$C$9, 0)))))))</f>
        <v>0</v>
      </c>
      <c r="O45" s="33">
        <f>K45*N45</f>
        <v>0</v>
      </c>
      <c r="Q45" s="71"/>
      <c r="R45" s="221"/>
      <c r="S45" s="221"/>
      <c r="T45" s="33">
        <f>IF(R45="Business Administration",Fees!$C$3,IF(R45="Engineering",Fees!$C$4,IF(R45="Agriculture",Fees!$C$5,IF(R45="Architecture, Planning &amp; Design",Fees!$C$6,IF(R45="Arts and Sciences",Fees!$C$7,IF(R45="Health &amp; Human Sciences", Fees!$C$8,IF(R45="Veterinary Medicine",Fees!$C$9, 0)))))))</f>
        <v>0</v>
      </c>
      <c r="U45" s="33">
        <f>Q45*T45</f>
        <v>0</v>
      </c>
    </row>
    <row r="46" spans="1:27" x14ac:dyDescent="0.25">
      <c r="A46" s="74" t="s">
        <v>68</v>
      </c>
      <c r="B46" s="52">
        <f>K66</f>
        <v>0</v>
      </c>
      <c r="C46" s="55">
        <f>O66</f>
        <v>0</v>
      </c>
      <c r="E46" s="71"/>
      <c r="F46" s="221"/>
      <c r="G46" s="221"/>
      <c r="H46" s="33">
        <f>IF(F46="Business Administration",Fees!$C$3,IF(F46="Engineering",Fees!$C$4,IF(F46="Agriculture",Fees!$C$5,IF(F46="Architecture, Planning &amp; Design",Fees!$C$6,IF(F46="Arts and Sciences",Fees!$C$7,IF(F46="Health &amp; Human Sciences", Fees!$C$8,IF(F46="Veterinary Medicine",Fees!$C$9, 0)))))))</f>
        <v>0</v>
      </c>
      <c r="I46" s="33">
        <f t="shared" ref="I46:I49" si="7">E46*H46</f>
        <v>0</v>
      </c>
      <c r="J46"/>
      <c r="K46" s="71"/>
      <c r="L46" s="221"/>
      <c r="M46" s="221"/>
      <c r="N46" s="33">
        <f>IF(L46="Business Administration",Fees!$C$3,IF(L46="Engineering",Fees!$C$4,IF(L46="Agriculture",Fees!$C$5,IF(L46="Architecture, Planning &amp; Design",Fees!$C$6,IF(L46="Arts and Sciences",Fees!$C$7,IF(L46="Health &amp; Human Sciences", Fees!$C$8,IF(L46="Veterinary Medicine",Fees!$C$9, 0)))))))</f>
        <v>0</v>
      </c>
      <c r="O46" s="33">
        <f t="shared" ref="O46:O49" si="8">K46*N46</f>
        <v>0</v>
      </c>
      <c r="Q46" s="71"/>
      <c r="R46" s="221"/>
      <c r="S46" s="221"/>
      <c r="T46" s="33">
        <f>IF(R46="Business Administration",Fees!$C$3,IF(R46="Engineering",Fees!$C$4,IF(R46="Agriculture",Fees!$C$5,IF(R46="Architecture, Planning &amp; Design",Fees!$C$6,IF(R46="Arts and Sciences",Fees!$C$7,IF(R46="Health &amp; Human Sciences", Fees!$C$8,IF(R46="Veterinary Medicine",Fees!$C$9, 0)))))))</f>
        <v>0</v>
      </c>
      <c r="U46" s="33">
        <f t="shared" ref="U46:U49" si="9">Q46*T46</f>
        <v>0</v>
      </c>
    </row>
    <row r="47" spans="1:27" ht="15" customHeight="1" x14ac:dyDescent="0.25">
      <c r="A47" s="77" t="s">
        <v>69</v>
      </c>
      <c r="B47" s="53">
        <f>Q66</f>
        <v>0</v>
      </c>
      <c r="C47" s="56">
        <f>U66</f>
        <v>0</v>
      </c>
      <c r="E47" s="71"/>
      <c r="F47" s="221"/>
      <c r="G47" s="221"/>
      <c r="H47" s="33">
        <f>IF(F47="Business Administration",Fees!$C$3,IF(F47="Engineering",Fees!$C$4,IF(F47="Agriculture",Fees!$C$5,IF(F47="Architecture, Planning &amp; Design",Fees!$C$6,IF(F47="Arts and Sciences",Fees!$C$7,IF(F47="Health &amp; Human Sciences", Fees!$C$8,IF(F47="Veterinary Medicine",Fees!$C$9, 0)))))))</f>
        <v>0</v>
      </c>
      <c r="I47" s="33">
        <f t="shared" si="7"/>
        <v>0</v>
      </c>
      <c r="J47"/>
      <c r="K47" s="71"/>
      <c r="L47" s="221"/>
      <c r="M47" s="221"/>
      <c r="N47" s="33">
        <f>IF(L47="Business Administration",Fees!$C$3,IF(L47="Engineering",Fees!$C$4,IF(L47="Agriculture",Fees!$C$5,IF(L47="Architecture, Planning &amp; Design",Fees!$C$6,IF(L47="Arts and Sciences",Fees!$C$7,IF(L47="Health &amp; Human Sciences", Fees!$C$8,IF(L47="Veterinary Medicine",Fees!$C$9, 0)))))))</f>
        <v>0</v>
      </c>
      <c r="O47" s="33">
        <f t="shared" si="8"/>
        <v>0</v>
      </c>
      <c r="Q47" s="71"/>
      <c r="R47" s="221"/>
      <c r="S47" s="221"/>
      <c r="T47" s="33">
        <f>IF(R47="Business Administration",Fees!$C$3,IF(R47="Engineering",Fees!$C$4,IF(R47="Agriculture",Fees!$C$5,IF(R47="Architecture, Planning &amp; Design",Fees!$C$6,IF(R47="Arts and Sciences",Fees!$C$7,IF(R47="Health &amp; Human Sciences", Fees!$C$8,IF(R47="Veterinary Medicine",Fees!$C$9, 0)))))))</f>
        <v>0</v>
      </c>
      <c r="U47" s="33">
        <f t="shared" si="9"/>
        <v>0</v>
      </c>
    </row>
    <row r="48" spans="1:27" ht="15" customHeight="1" x14ac:dyDescent="0.25">
      <c r="A48" s="77" t="s">
        <v>70</v>
      </c>
      <c r="B48" s="53">
        <f>E74</f>
        <v>0</v>
      </c>
      <c r="C48" s="56">
        <f>I74</f>
        <v>0</v>
      </c>
      <c r="E48" s="71"/>
      <c r="F48" s="221"/>
      <c r="G48" s="221"/>
      <c r="H48" s="33">
        <f>IF(F48="Business Administration",Fees!$C$3,IF(F48="Engineering",Fees!$C$4,IF(F48="Agriculture",Fees!$C$5,IF(F48="Architecture, Planning &amp; Design",Fees!$C$6,IF(F48="Arts and Sciences",Fees!$C$7,IF(F48="Health &amp; Human Sciences", Fees!$C$8,IF(F48="Veterinary Medicine",Fees!$C$9, 0)))))))</f>
        <v>0</v>
      </c>
      <c r="I48" s="33">
        <f t="shared" si="7"/>
        <v>0</v>
      </c>
      <c r="J48"/>
      <c r="K48" s="71"/>
      <c r="L48" s="221"/>
      <c r="M48" s="221"/>
      <c r="N48" s="33">
        <f>IF(L48="Business Administration",Fees!$C$3,IF(L48="Engineering",Fees!$C$4,IF(L48="Agriculture",Fees!$C$5,IF(L48="Architecture, Planning &amp; Design",Fees!$C$6,IF(L48="Arts and Sciences",Fees!$C$7,IF(L48="Health &amp; Human Sciences", Fees!$C$8,IF(L48="Veterinary Medicine",Fees!$C$9, 0)))))))</f>
        <v>0</v>
      </c>
      <c r="O48" s="33">
        <f t="shared" si="8"/>
        <v>0</v>
      </c>
      <c r="Q48" s="71"/>
      <c r="R48" s="221"/>
      <c r="S48" s="221"/>
      <c r="T48" s="33">
        <f>IF(R48="Business Administration",Fees!$C$3,IF(R48="Engineering",Fees!$C$4,IF(R48="Agriculture",Fees!$C$5,IF(R48="Architecture, Planning &amp; Design",Fees!$C$6,IF(R48="Arts and Sciences",Fees!$C$7,IF(R48="Health &amp; Human Sciences", Fees!$C$8,IF(R48="Veterinary Medicine",Fees!$C$9, 0)))))))</f>
        <v>0</v>
      </c>
      <c r="U48" s="33">
        <f t="shared" si="9"/>
        <v>0</v>
      </c>
    </row>
    <row r="49" spans="1:22" ht="15.75" thickBot="1" x14ac:dyDescent="0.3">
      <c r="A49" s="77" t="s">
        <v>71</v>
      </c>
      <c r="B49" s="53">
        <f>K74</f>
        <v>0</v>
      </c>
      <c r="C49" s="56">
        <f>O74</f>
        <v>0</v>
      </c>
      <c r="E49" s="71"/>
      <c r="F49" s="221"/>
      <c r="G49" s="221"/>
      <c r="H49" s="33">
        <f>IF(F49="Business Administration",Fees!$C$3,IF(F49="Engineering",Fees!$C$4,IF(F49="Agriculture",Fees!$C$5,IF(F49="Architecture, Planning &amp; Design",Fees!$C$6,IF(F49="Arts and Sciences",Fees!$C$7,IF(F49="Health &amp; Human Sciences", Fees!$C$8,IF(F49="Veterinary Medicine",Fees!$C$9, 0)))))))</f>
        <v>0</v>
      </c>
      <c r="I49" s="43">
        <f t="shared" si="7"/>
        <v>0</v>
      </c>
      <c r="J49"/>
      <c r="K49" s="71"/>
      <c r="L49" s="221"/>
      <c r="M49" s="221"/>
      <c r="N49" s="33">
        <f>IF(L49="Business Administration",Fees!$C$3,IF(L49="Engineering",Fees!$C$4,IF(L49="Agriculture",Fees!$C$5,IF(L49="Architecture, Planning &amp; Design",Fees!$C$6,IF(L49="Arts and Sciences",Fees!$C$7,IF(L49="Health &amp; Human Sciences", Fees!$C$8,IF(L49="Veterinary Medicine",Fees!$C$9, 0)))))))</f>
        <v>0</v>
      </c>
      <c r="O49" s="43">
        <f t="shared" si="8"/>
        <v>0</v>
      </c>
      <c r="Q49" s="71"/>
      <c r="R49" s="221"/>
      <c r="S49" s="221"/>
      <c r="T49" s="33">
        <f>IF(R49="Business Administration",Fees!$C$3,IF(R49="Engineering",Fees!$C$4,IF(R49="Agriculture",Fees!$C$5,IF(R49="Architecture, Planning &amp; Design",Fees!$C$6,IF(R49="Arts and Sciences",Fees!$C$7,IF(R49="Health &amp; Human Sciences", Fees!$C$8,IF(R49="Veterinary Medicine",Fees!$C$9, 0)))))))</f>
        <v>0</v>
      </c>
      <c r="U49" s="43">
        <f t="shared" si="9"/>
        <v>0</v>
      </c>
    </row>
    <row r="50" spans="1:22" ht="15.75" thickBot="1" x14ac:dyDescent="0.3">
      <c r="A50" s="77" t="s">
        <v>72</v>
      </c>
      <c r="B50" s="53">
        <f>Q74</f>
        <v>0</v>
      </c>
      <c r="C50" s="56">
        <f>U74</f>
        <v>0</v>
      </c>
      <c r="D50" s="44"/>
      <c r="E50" s="64">
        <f>SUM(E45:E49)</f>
        <v>0</v>
      </c>
      <c r="F50" s="45" t="s">
        <v>63</v>
      </c>
      <c r="G50" s="44"/>
      <c r="H50" s="44"/>
      <c r="I50" s="65">
        <f>SUM(I45:I49)</f>
        <v>0</v>
      </c>
      <c r="J50" s="46" t="s">
        <v>64</v>
      </c>
      <c r="K50" s="64">
        <f>SUM(K45:K49)</f>
        <v>0</v>
      </c>
      <c r="L50" s="45" t="s">
        <v>63</v>
      </c>
      <c r="M50" s="44"/>
      <c r="N50" s="44"/>
      <c r="O50" s="65">
        <f>SUM(O45:O49)</f>
        <v>0</v>
      </c>
      <c r="P50" s="46" t="s">
        <v>64</v>
      </c>
      <c r="Q50" s="64">
        <f>SUM(Q45:Q49)</f>
        <v>0</v>
      </c>
      <c r="R50" s="45" t="s">
        <v>63</v>
      </c>
      <c r="S50" s="44"/>
      <c r="T50" s="44"/>
      <c r="U50" s="65">
        <f>SUM(U45:U49)</f>
        <v>0</v>
      </c>
      <c r="V50" s="47" t="s">
        <v>64</v>
      </c>
    </row>
    <row r="51" spans="1:22" ht="18.75" customHeight="1" x14ac:dyDescent="0.3">
      <c r="A51" s="77" t="s">
        <v>73</v>
      </c>
      <c r="B51" s="53">
        <f>E82</f>
        <v>0</v>
      </c>
      <c r="C51" s="56">
        <f>I82</f>
        <v>0</v>
      </c>
      <c r="E51" s="79" t="s">
        <v>62</v>
      </c>
      <c r="F51" s="21"/>
      <c r="G51" s="21"/>
      <c r="H51" s="20"/>
      <c r="I51" s="20"/>
      <c r="J51" s="20"/>
      <c r="K51" s="79" t="s">
        <v>65</v>
      </c>
      <c r="M51" s="1"/>
      <c r="Q51" s="310" t="s">
        <v>66</v>
      </c>
      <c r="R51" s="310"/>
      <c r="S51" s="1"/>
    </row>
    <row r="52" spans="1:22" ht="18.75" x14ac:dyDescent="0.3">
      <c r="A52" s="77" t="s">
        <v>74</v>
      </c>
      <c r="B52" s="53">
        <f>K82</f>
        <v>0</v>
      </c>
      <c r="C52" s="56">
        <f>O82</f>
        <v>0</v>
      </c>
      <c r="E52" s="135" t="s">
        <v>52</v>
      </c>
      <c r="F52" s="235" t="s">
        <v>56</v>
      </c>
      <c r="G52" s="235"/>
      <c r="H52" s="40" t="s">
        <v>57</v>
      </c>
      <c r="I52" s="40" t="s">
        <v>58</v>
      </c>
      <c r="J52" s="21"/>
      <c r="K52" s="135" t="s">
        <v>52</v>
      </c>
      <c r="L52" s="235" t="s">
        <v>56</v>
      </c>
      <c r="M52" s="235"/>
      <c r="N52" s="40" t="s">
        <v>57</v>
      </c>
      <c r="O52" s="40" t="s">
        <v>58</v>
      </c>
      <c r="P52" s="21"/>
      <c r="Q52" s="135" t="s">
        <v>52</v>
      </c>
      <c r="R52" s="235" t="s">
        <v>56</v>
      </c>
      <c r="S52" s="235"/>
      <c r="T52" s="40" t="s">
        <v>57</v>
      </c>
      <c r="U52" s="40" t="s">
        <v>58</v>
      </c>
      <c r="V52" s="21"/>
    </row>
    <row r="53" spans="1:22" ht="15.75" thickBot="1" x14ac:dyDescent="0.3">
      <c r="A53" s="2" t="s">
        <v>75</v>
      </c>
      <c r="B53" s="54">
        <f>SUM(B36:B46)</f>
        <v>0</v>
      </c>
      <c r="C53" s="17">
        <f>SUM(C36:C52)</f>
        <v>0</v>
      </c>
      <c r="E53" s="71"/>
      <c r="F53" s="221"/>
      <c r="G53" s="221"/>
      <c r="H53" s="33">
        <f>IF(F53="Business Administration",Fees!$C$3,IF(F53="Engineering",Fees!$C$4,IF(F53="Agriculture",Fees!$C$5,IF(F53="Architecture, Planning &amp; Design",Fees!$C$6,IF(F53="Arts and Sciences",Fees!$C$7,IF(F53="Health &amp; Human Sciences", Fees!$C$8,IF(F53="Veterinary Medicine",Fees!$C$9, 0)))))))</f>
        <v>0</v>
      </c>
      <c r="I53" s="33">
        <f>E53*H53</f>
        <v>0</v>
      </c>
      <c r="J53"/>
      <c r="K53" s="71"/>
      <c r="L53" s="221"/>
      <c r="M53" s="221"/>
      <c r="N53" s="33">
        <f>IF(L53="Business Administration",Fees!$C$3,IF(L53="Engineering",Fees!$C$4,IF(L53="Agriculture",Fees!$C$5,IF(L53="Architecture, Planning &amp; Design",Fees!$C$6,IF(L53="Arts and Sciences",Fees!$C$7,IF(L53="Health &amp; Human Sciences", Fees!$C$8,IF(L53="Veterinary Medicine",Fees!$C$9, 0)))))))</f>
        <v>0</v>
      </c>
      <c r="O53" s="33">
        <f>K53*N53</f>
        <v>0</v>
      </c>
      <c r="Q53" s="71"/>
      <c r="R53" s="221"/>
      <c r="S53" s="221"/>
      <c r="T53" s="33">
        <f>IF(R53="Business Administration",Fees!$C$3,IF(R53="Engineering",Fees!$C$4,IF(R53="Agriculture",Fees!$C$5,IF(R53="Architecture, Planning &amp; Design",Fees!$C$6,IF(R53="Arts and Sciences",Fees!$C$7,IF(R53="Health &amp; Human Sciences", Fees!$C$8,IF(R53="Veterinary Medicine",Fees!$C$9, 0)))))))</f>
        <v>0</v>
      </c>
      <c r="U53" s="33">
        <f>Q53*T53</f>
        <v>0</v>
      </c>
    </row>
    <row r="54" spans="1:22" ht="15.75" thickTop="1" x14ac:dyDescent="0.25">
      <c r="A54" s="3"/>
      <c r="B54" s="4"/>
      <c r="C54" s="4"/>
      <c r="E54" s="71"/>
      <c r="F54" s="221"/>
      <c r="G54" s="221"/>
      <c r="H54" s="33">
        <f>IF(F54="Business Administration",Fees!$C$3,IF(F54="Engineering",Fees!$C$4,IF(F54="Agriculture",Fees!$C$5,IF(F54="Architecture, Planning &amp; Design",Fees!$C$6,IF(F54="Arts and Sciences",Fees!$C$7,IF(F54="Health &amp; Human Sciences", Fees!$C$8,IF(F54="Veterinary Medicine",Fees!$C$9, 0)))))))</f>
        <v>0</v>
      </c>
      <c r="I54" s="33">
        <f t="shared" ref="I54:I57" si="10">E54*H54</f>
        <v>0</v>
      </c>
      <c r="J54"/>
      <c r="K54" s="71"/>
      <c r="L54" s="221"/>
      <c r="M54" s="221"/>
      <c r="N54" s="33">
        <f>IF(L54="Business Administration",Fees!$C$3,IF(L54="Engineering",Fees!$C$4,IF(L54="Agriculture",Fees!$C$5,IF(L54="Architecture, Planning &amp; Design",Fees!$C$6,IF(L54="Arts and Sciences",Fees!$C$7,IF(L54="Health &amp; Human Sciences", Fees!$C$8,IF(L54="Veterinary Medicine",Fees!$C$9, 0)))))))</f>
        <v>0</v>
      </c>
      <c r="O54" s="33">
        <f t="shared" ref="O54:O57" si="11">K54*N54</f>
        <v>0</v>
      </c>
      <c r="Q54" s="71"/>
      <c r="R54" s="221"/>
      <c r="S54" s="221"/>
      <c r="T54" s="33">
        <f>IF(R54="Business Administration",Fees!$C$3,IF(R54="Engineering",Fees!$C$4,IF(R54="Agriculture",Fees!$C$5,IF(R54="Architecture, Planning &amp; Design",Fees!$C$6,IF(R54="Arts and Sciences",Fees!$C$7,IF(R54="Health &amp; Human Sciences", Fees!$C$8,IF(R54="Veterinary Medicine",Fees!$C$9, 0)))))))</f>
        <v>0</v>
      </c>
      <c r="U54" s="33">
        <f t="shared" ref="U54:U57" si="12">Q54*T54</f>
        <v>0</v>
      </c>
    </row>
    <row r="55" spans="1:22" x14ac:dyDescent="0.25">
      <c r="B55" s="8"/>
      <c r="E55" s="71"/>
      <c r="F55" s="221"/>
      <c r="G55" s="221"/>
      <c r="H55" s="33">
        <f>IF(F55="Business Administration",Fees!$C$3,IF(F55="Engineering",Fees!$C$4,IF(F55="Agriculture",Fees!$C$5,IF(F55="Architecture, Planning &amp; Design",Fees!$C$6,IF(F55="Arts and Sciences",Fees!$C$7,IF(F55="Health &amp; Human Sciences", Fees!$C$8,IF(F55="Veterinary Medicine",Fees!$C$9, 0)))))))</f>
        <v>0</v>
      </c>
      <c r="I55" s="33">
        <f t="shared" si="10"/>
        <v>0</v>
      </c>
      <c r="J55"/>
      <c r="K55" s="71"/>
      <c r="L55" s="221"/>
      <c r="M55" s="221"/>
      <c r="N55" s="33">
        <f>IF(L55="Business Administration",Fees!$C$3,IF(L55="Engineering",Fees!$C$4,IF(L55="Agriculture",Fees!$C$5,IF(L55="Architecture, Planning &amp; Design",Fees!$C$6,IF(L55="Arts and Sciences",Fees!$C$7,IF(L55="Health &amp; Human Sciences", Fees!$C$8,IF(L55="Veterinary Medicine",Fees!$C$9, 0)))))))</f>
        <v>0</v>
      </c>
      <c r="O55" s="33">
        <f t="shared" si="11"/>
        <v>0</v>
      </c>
      <c r="Q55" s="71"/>
      <c r="R55" s="221"/>
      <c r="S55" s="221"/>
      <c r="T55" s="33">
        <f>IF(R55="Business Administration",Fees!$C$3,IF(R55="Engineering",Fees!$C$4,IF(R55="Agriculture",Fees!$C$5,IF(R55="Architecture, Planning &amp; Design",Fees!$C$6,IF(R55="Arts and Sciences",Fees!$C$7,IF(R55="Health &amp; Human Sciences", Fees!$C$8,IF(R55="Veterinary Medicine",Fees!$C$9, 0)))))))</f>
        <v>0</v>
      </c>
      <c r="U55" s="33">
        <f t="shared" si="12"/>
        <v>0</v>
      </c>
    </row>
    <row r="56" spans="1:22" x14ac:dyDescent="0.25">
      <c r="E56" s="71"/>
      <c r="F56" s="221"/>
      <c r="G56" s="221"/>
      <c r="H56" s="33">
        <f>IF(F56="Business Administration",Fees!$C$3,IF(F56="Engineering",Fees!$C$4,IF(F56="Agriculture",Fees!$C$5,IF(F56="Architecture, Planning &amp; Design",Fees!$C$6,IF(F56="Arts and Sciences",Fees!$C$7,IF(F56="Health &amp; Human Sciences", Fees!$C$8,IF(F56="Veterinary Medicine",Fees!$C$9, 0)))))))</f>
        <v>0</v>
      </c>
      <c r="I56" s="33">
        <f t="shared" si="10"/>
        <v>0</v>
      </c>
      <c r="J56"/>
      <c r="K56" s="71"/>
      <c r="L56" s="221"/>
      <c r="M56" s="221"/>
      <c r="N56" s="33">
        <f>IF(L56="Business Administration",Fees!$C$3,IF(L56="Engineering",Fees!$C$4,IF(L56="Agriculture",Fees!$C$5,IF(L56="Architecture, Planning &amp; Design",Fees!$C$6,IF(L56="Arts and Sciences",Fees!$C$7,IF(L56="Health &amp; Human Sciences", Fees!$C$8,IF(L56="Veterinary Medicine",Fees!$C$9, 0)))))))</f>
        <v>0</v>
      </c>
      <c r="O56" s="33">
        <f t="shared" si="11"/>
        <v>0</v>
      </c>
      <c r="Q56" s="71"/>
      <c r="R56" s="221"/>
      <c r="S56" s="221"/>
      <c r="T56" s="33">
        <f>IF(R56="Business Administration",Fees!$C$3,IF(R56="Engineering",Fees!$C$4,IF(R56="Agriculture",Fees!$C$5,IF(R56="Architecture, Planning &amp; Design",Fees!$C$6,IF(R56="Arts and Sciences",Fees!$C$7,IF(R56="Health &amp; Human Sciences", Fees!$C$8,IF(R56="Veterinary Medicine",Fees!$C$9, 0)))))))</f>
        <v>0</v>
      </c>
      <c r="U56" s="33">
        <f t="shared" si="12"/>
        <v>0</v>
      </c>
    </row>
    <row r="57" spans="1:22" ht="15.75" thickBot="1" x14ac:dyDescent="0.3">
      <c r="E57" s="71"/>
      <c r="F57" s="221"/>
      <c r="G57" s="221"/>
      <c r="H57" s="33">
        <f>IF(F57="Business Administration",Fees!$C$3,IF(F57="Engineering",Fees!$C$4,IF(F57="Agriculture",Fees!$C$5,IF(F57="Architecture, Planning &amp; Design",Fees!$C$6,IF(F57="Arts and Sciences",Fees!$C$7,IF(F57="Health &amp; Human Sciences", Fees!$C$8,IF(F57="Veterinary Medicine",Fees!$C$9, 0)))))))</f>
        <v>0</v>
      </c>
      <c r="I57" s="43">
        <f t="shared" si="10"/>
        <v>0</v>
      </c>
      <c r="J57"/>
      <c r="K57" s="71"/>
      <c r="L57" s="221"/>
      <c r="M57" s="221"/>
      <c r="N57" s="33">
        <f>IF(L57="Business Administration",Fees!$C$3,IF(L57="Engineering",Fees!$C$4,IF(L57="Agriculture",Fees!$C$5,IF(L57="Architecture, Planning &amp; Design",Fees!$C$6,IF(L57="Arts and Sciences",Fees!$C$7,IF(L57="Health &amp; Human Sciences", Fees!$C$8,IF(L57="Veterinary Medicine",Fees!$C$9, 0)))))))</f>
        <v>0</v>
      </c>
      <c r="O57" s="43">
        <f t="shared" si="11"/>
        <v>0</v>
      </c>
      <c r="Q57" s="71"/>
      <c r="R57" s="221"/>
      <c r="S57" s="221"/>
      <c r="T57" s="33">
        <f>IF(R57="Business Administration",Fees!$C$3,IF(R57="Engineering",Fees!$C$4,IF(R57="Agriculture",Fees!$C$5,IF(R57="Architecture, Planning &amp; Design",Fees!$C$6,IF(R57="Arts and Sciences",Fees!$C$7,IF(R57="Health &amp; Human Sciences", Fees!$C$8,IF(R57="Veterinary Medicine",Fees!$C$9, 0)))))))</f>
        <v>0</v>
      </c>
      <c r="U57" s="43">
        <f t="shared" si="12"/>
        <v>0</v>
      </c>
    </row>
    <row r="58" spans="1:22" ht="15.75" thickBot="1" x14ac:dyDescent="0.3">
      <c r="D58" s="44"/>
      <c r="E58" s="64">
        <f>SUM(E53:E57)</f>
        <v>0</v>
      </c>
      <c r="F58" s="45" t="s">
        <v>63</v>
      </c>
      <c r="G58" s="44"/>
      <c r="H58" s="44"/>
      <c r="I58" s="65">
        <f>SUM(I53:I57)</f>
        <v>0</v>
      </c>
      <c r="J58" s="46" t="s">
        <v>64</v>
      </c>
      <c r="K58" s="64">
        <f>SUM(K53:K57)</f>
        <v>0</v>
      </c>
      <c r="L58" s="45" t="s">
        <v>63</v>
      </c>
      <c r="M58" s="44"/>
      <c r="N58" s="44"/>
      <c r="O58" s="65">
        <f>SUM(O53:O57)</f>
        <v>0</v>
      </c>
      <c r="P58" s="46" t="s">
        <v>64</v>
      </c>
      <c r="Q58" s="64">
        <f>SUM(Q53:Q57)</f>
        <v>0</v>
      </c>
      <c r="R58" s="45" t="s">
        <v>63</v>
      </c>
      <c r="S58" s="44"/>
      <c r="T58" s="44"/>
      <c r="U58" s="65">
        <f>SUM(U53:U57)</f>
        <v>0</v>
      </c>
      <c r="V58" s="47" t="s">
        <v>64</v>
      </c>
    </row>
    <row r="59" spans="1:22" ht="18.75" customHeight="1" x14ac:dyDescent="0.3">
      <c r="E59" s="79" t="s">
        <v>67</v>
      </c>
      <c r="F59" s="20"/>
      <c r="G59" s="20"/>
      <c r="H59" s="20"/>
      <c r="I59" s="20"/>
      <c r="J59"/>
      <c r="K59" s="79" t="s">
        <v>68</v>
      </c>
      <c r="M59" s="1"/>
      <c r="Q59" s="310" t="s">
        <v>69</v>
      </c>
      <c r="R59" s="310"/>
      <c r="S59" s="1"/>
    </row>
    <row r="60" spans="1:22" ht="18.75" x14ac:dyDescent="0.3">
      <c r="E60" s="135" t="s">
        <v>52</v>
      </c>
      <c r="F60" s="235" t="s">
        <v>56</v>
      </c>
      <c r="G60" s="235"/>
      <c r="H60" s="40" t="s">
        <v>57</v>
      </c>
      <c r="I60" s="40" t="s">
        <v>58</v>
      </c>
      <c r="J60" s="21"/>
      <c r="K60" s="135" t="s">
        <v>52</v>
      </c>
      <c r="L60" s="235" t="s">
        <v>56</v>
      </c>
      <c r="M60" s="235"/>
      <c r="N60" s="40" t="s">
        <v>57</v>
      </c>
      <c r="O60" s="40" t="s">
        <v>58</v>
      </c>
      <c r="P60" s="21"/>
      <c r="Q60" s="135" t="s">
        <v>52</v>
      </c>
      <c r="R60" s="235" t="s">
        <v>56</v>
      </c>
      <c r="S60" s="235"/>
      <c r="T60" s="40" t="s">
        <v>57</v>
      </c>
      <c r="U60" s="40" t="s">
        <v>58</v>
      </c>
      <c r="V60" s="21"/>
    </row>
    <row r="61" spans="1:22" x14ac:dyDescent="0.25">
      <c r="E61" s="71"/>
      <c r="F61" s="221"/>
      <c r="G61" s="221"/>
      <c r="H61" s="33">
        <f>IF(F61="Business Administration",Fees!$C$3,IF(F61="Engineering",Fees!$C$4,IF(F61="Agriculture",Fees!$C$5,IF(F61="Architecture, Planning &amp; Design",Fees!$C$6,IF(F61="Arts and Sciences",Fees!$C$7,IF(F61="Health &amp; Human Sciences", Fees!$C$8,IF(F61="Veterinary Medicine",Fees!$C$9, 0)))))))</f>
        <v>0</v>
      </c>
      <c r="I61" s="33">
        <f>E61*H61</f>
        <v>0</v>
      </c>
      <c r="J61"/>
      <c r="K61" s="71"/>
      <c r="L61" s="221"/>
      <c r="M61" s="221"/>
      <c r="N61" s="33">
        <f>IF(L61="Business Administration",Fees!$C$3,IF(L61="Engineering",Fees!$C$4,IF(L61="Agriculture",Fees!$C$5,IF(L61="Architecture, Planning &amp; Design",Fees!$C$6,IF(L61="Arts and Sciences",Fees!$C$7,IF(L61="Health &amp; Human Sciences", Fees!$C$8,IF(L61="Veterinary Medicine",Fees!$C$9, 0)))))))</f>
        <v>0</v>
      </c>
      <c r="O61" s="33">
        <f>K61*N61</f>
        <v>0</v>
      </c>
      <c r="Q61" s="71"/>
      <c r="R61" s="221"/>
      <c r="S61" s="221"/>
      <c r="T61" s="33">
        <f>IF(R61="Business Administration",Fees!$C$3,IF(R61="Engineering",Fees!$C$4,IF(R61="Agriculture",Fees!$C$5,IF(R61="Architecture, Planning &amp; Design",Fees!$C$6,IF(R61="Arts and Sciences",Fees!$C$7,IF(R61="Health &amp; Human Sciences", Fees!$C$8,IF(R61="Veterinary Medicine",Fees!$C$9, 0)))))))</f>
        <v>0</v>
      </c>
      <c r="U61" s="33">
        <f>Q61*T61</f>
        <v>0</v>
      </c>
    </row>
    <row r="62" spans="1:22" x14ac:dyDescent="0.25">
      <c r="E62" s="71"/>
      <c r="F62" s="221"/>
      <c r="G62" s="221"/>
      <c r="H62" s="33">
        <f>IF(F62="Business Administration",Fees!$C$3,IF(F62="Engineering",Fees!$C$4,IF(F62="Agriculture",Fees!$C$5,IF(F62="Architecture, Planning &amp; Design",Fees!$C$6,IF(F62="Arts and Sciences",Fees!$C$7,IF(F62="Health &amp; Human Sciences", Fees!$C$8,IF(F62="Veterinary Medicine",Fees!$C$9, 0)))))))</f>
        <v>0</v>
      </c>
      <c r="I62" s="33">
        <f t="shared" ref="I62:I65" si="13">E62*H62</f>
        <v>0</v>
      </c>
      <c r="J62"/>
      <c r="K62" s="71"/>
      <c r="L62" s="221"/>
      <c r="M62" s="221"/>
      <c r="N62" s="33">
        <f>IF(L62="Business Administration",Fees!$C$3,IF(L62="Engineering",Fees!$C$4,IF(L62="Agriculture",Fees!$C$5,IF(L62="Architecture, Planning &amp; Design",Fees!$C$6,IF(L62="Arts and Sciences",Fees!$C$7,IF(L62="Health &amp; Human Sciences", Fees!$C$8,IF(L62="Veterinary Medicine",Fees!$C$9, 0)))))))</f>
        <v>0</v>
      </c>
      <c r="O62" s="33">
        <f t="shared" ref="O62:O65" si="14">K62*N62</f>
        <v>0</v>
      </c>
      <c r="Q62" s="71"/>
      <c r="R62" s="221"/>
      <c r="S62" s="221"/>
      <c r="T62" s="33">
        <f>IF(R62="Business Administration",Fees!$C$3,IF(R62="Engineering",Fees!$C$4,IF(R62="Agriculture",Fees!$C$5,IF(R62="Architecture, Planning &amp; Design",Fees!$C$6,IF(R62="Arts and Sciences",Fees!$C$7,IF(R62="Health &amp; Human Sciences", Fees!$C$8,IF(R62="Veterinary Medicine",Fees!$C$9, 0)))))))</f>
        <v>0</v>
      </c>
      <c r="U62" s="33">
        <f t="shared" ref="U62:U65" si="15">Q62*T62</f>
        <v>0</v>
      </c>
    </row>
    <row r="63" spans="1:22" x14ac:dyDescent="0.25">
      <c r="E63" s="71"/>
      <c r="F63" s="221"/>
      <c r="G63" s="221"/>
      <c r="H63" s="33">
        <f>IF(F63="Business Administration",Fees!$C$3,IF(F63="Engineering",Fees!$C$4,IF(F63="Agriculture",Fees!$C$5,IF(F63="Architecture, Planning &amp; Design",Fees!$C$6,IF(F63="Arts and Sciences",Fees!$C$7,IF(F63="Health &amp; Human Sciences", Fees!$C$8,IF(F63="Veterinary Medicine",Fees!$C$9, 0)))))))</f>
        <v>0</v>
      </c>
      <c r="I63" s="33">
        <f t="shared" si="13"/>
        <v>0</v>
      </c>
      <c r="J63"/>
      <c r="K63" s="71"/>
      <c r="L63" s="221"/>
      <c r="M63" s="221"/>
      <c r="N63" s="33">
        <f>IF(L63="Business Administration",Fees!$C$3,IF(L63="Engineering",Fees!$C$4,IF(L63="Agriculture",Fees!$C$5,IF(L63="Architecture, Planning &amp; Design",Fees!$C$6,IF(L63="Arts and Sciences",Fees!$C$7,IF(L63="Health &amp; Human Sciences", Fees!$C$8,IF(L63="Veterinary Medicine",Fees!$C$9, 0)))))))</f>
        <v>0</v>
      </c>
      <c r="O63" s="33">
        <f t="shared" si="14"/>
        <v>0</v>
      </c>
      <c r="Q63" s="71"/>
      <c r="R63" s="221"/>
      <c r="S63" s="221"/>
      <c r="T63" s="33">
        <f>IF(R63="Business Administration",Fees!$C$3,IF(R63="Engineering",Fees!$C$4,IF(R63="Agriculture",Fees!$C$5,IF(R63="Architecture, Planning &amp; Design",Fees!$C$6,IF(R63="Arts and Sciences",Fees!$C$7,IF(R63="Health &amp; Human Sciences", Fees!$C$8,IF(R63="Veterinary Medicine",Fees!$C$9, 0)))))))</f>
        <v>0</v>
      </c>
      <c r="U63" s="33">
        <f t="shared" si="15"/>
        <v>0</v>
      </c>
    </row>
    <row r="64" spans="1:22" x14ac:dyDescent="0.25">
      <c r="E64" s="71"/>
      <c r="F64" s="221"/>
      <c r="G64" s="221"/>
      <c r="H64" s="33">
        <f>IF(F64="Business Administration",Fees!$C$3,IF(F64="Engineering",Fees!$C$4,IF(F64="Agriculture",Fees!$C$5,IF(F64="Architecture, Planning &amp; Design",Fees!$C$6,IF(F64="Arts and Sciences",Fees!$C$7,IF(F64="Health &amp; Human Sciences", Fees!$C$8,IF(F64="Veterinary Medicine",Fees!$C$9, 0)))))))</f>
        <v>0</v>
      </c>
      <c r="I64" s="33">
        <f t="shared" si="13"/>
        <v>0</v>
      </c>
      <c r="J64"/>
      <c r="K64" s="71"/>
      <c r="L64" s="221"/>
      <c r="M64" s="221"/>
      <c r="N64" s="33">
        <f>IF(L64="Business Administration",Fees!$C$3,IF(L64="Engineering",Fees!$C$4,IF(L64="Agriculture",Fees!$C$5,IF(L64="Architecture, Planning &amp; Design",Fees!$C$6,IF(L64="Arts and Sciences",Fees!$C$7,IF(L64="Health &amp; Human Sciences", Fees!$C$8,IF(L64="Veterinary Medicine",Fees!$C$9, 0)))))))</f>
        <v>0</v>
      </c>
      <c r="O64" s="33">
        <f t="shared" si="14"/>
        <v>0</v>
      </c>
      <c r="Q64" s="71"/>
      <c r="R64" s="221"/>
      <c r="S64" s="221"/>
      <c r="T64" s="33">
        <f>IF(R64="Business Administration",Fees!$C$3,IF(R64="Engineering",Fees!$C$4,IF(R64="Agriculture",Fees!$C$5,IF(R64="Architecture, Planning &amp; Design",Fees!$C$6,IF(R64="Arts and Sciences",Fees!$C$7,IF(R64="Health &amp; Human Sciences", Fees!$C$8,IF(R64="Veterinary Medicine",Fees!$C$9, 0)))))))</f>
        <v>0</v>
      </c>
      <c r="U64" s="33">
        <f t="shared" si="15"/>
        <v>0</v>
      </c>
    </row>
    <row r="65" spans="2:22" ht="15.75" thickBot="1" x14ac:dyDescent="0.3">
      <c r="E65" s="71"/>
      <c r="F65" s="221"/>
      <c r="G65" s="221"/>
      <c r="H65" s="33">
        <f>IF(F65="Business Administration",Fees!$C$3,IF(F65="Engineering",Fees!$C$4,IF(F65="Agriculture",Fees!$C$5,IF(F65="Architecture, Planning &amp; Design",Fees!$C$6,IF(F65="Arts and Sciences",Fees!$C$7,IF(F65="Health &amp; Human Sciences", Fees!$C$8,IF(F65="Veterinary Medicine",Fees!$C$9, 0)))))))</f>
        <v>0</v>
      </c>
      <c r="I65" s="43">
        <f t="shared" si="13"/>
        <v>0</v>
      </c>
      <c r="J65"/>
      <c r="K65" s="71"/>
      <c r="L65" s="221"/>
      <c r="M65" s="221"/>
      <c r="N65" s="33">
        <f>IF(L65="Business Administration",Fees!$C$3,IF(L65="Engineering",Fees!$C$4,IF(L65="Agriculture",Fees!$C$5,IF(L65="Architecture, Planning &amp; Design",Fees!$C$6,IF(L65="Arts and Sciences",Fees!$C$7,IF(L65="Health &amp; Human Sciences", Fees!$C$8,IF(L65="Veterinary Medicine",Fees!$C$9, 0)))))))</f>
        <v>0</v>
      </c>
      <c r="O65" s="43">
        <f t="shared" si="14"/>
        <v>0</v>
      </c>
      <c r="Q65" s="71"/>
      <c r="R65" s="221"/>
      <c r="S65" s="221"/>
      <c r="T65" s="33">
        <f>IF(R65="Business Administration",Fees!$C$3,IF(R65="Engineering",Fees!$C$4,IF(R65="Agriculture",Fees!$C$5,IF(R65="Architecture, Planning &amp; Design",Fees!$C$6,IF(R65="Arts and Sciences",Fees!$C$7,IF(R65="Health &amp; Human Sciences", Fees!$C$8,IF(R65="Veterinary Medicine",Fees!$C$9, 0)))))))</f>
        <v>0</v>
      </c>
      <c r="U65" s="43">
        <f t="shared" si="15"/>
        <v>0</v>
      </c>
    </row>
    <row r="66" spans="2:22" s="73" customFormat="1" ht="15.75" thickBot="1" x14ac:dyDescent="0.3">
      <c r="C66" s="72"/>
      <c r="D66" s="76"/>
      <c r="E66" s="64">
        <f>SUM(E61:E65)</f>
        <v>0</v>
      </c>
      <c r="F66" s="45" t="s">
        <v>63</v>
      </c>
      <c r="G66" s="44"/>
      <c r="H66" s="176"/>
      <c r="I66" s="65">
        <f>SUM(I61:I65)</f>
        <v>0</v>
      </c>
      <c r="J66" s="47" t="s">
        <v>64</v>
      </c>
      <c r="K66" s="64">
        <f>SUM(K61:K65)</f>
        <v>0</v>
      </c>
      <c r="L66" s="45" t="s">
        <v>63</v>
      </c>
      <c r="M66" s="44"/>
      <c r="N66" s="176"/>
      <c r="O66" s="65">
        <f>SUM(O61:O65)</f>
        <v>0</v>
      </c>
      <c r="P66" t="s">
        <v>64</v>
      </c>
      <c r="Q66" s="64">
        <f>SUM(Q61:Q65)</f>
        <v>0</v>
      </c>
      <c r="R66" s="45" t="s">
        <v>63</v>
      </c>
      <c r="S66" s="44"/>
      <c r="T66" s="44"/>
      <c r="U66" s="65">
        <f>SUM(U61:U65)</f>
        <v>0</v>
      </c>
      <c r="V66" s="47" t="s">
        <v>64</v>
      </c>
    </row>
    <row r="67" spans="2:22" s="73" customFormat="1" ht="18.75" x14ac:dyDescent="0.3">
      <c r="B67" s="78"/>
      <c r="C67" s="72"/>
      <c r="D67" s="80"/>
      <c r="E67" s="79" t="s">
        <v>70</v>
      </c>
      <c r="F67" s="20"/>
      <c r="G67" s="20"/>
      <c r="H67" s="20"/>
      <c r="I67" s="20"/>
      <c r="J67" s="49"/>
      <c r="K67" s="79" t="s">
        <v>71</v>
      </c>
      <c r="L67" s="1"/>
      <c r="M67" s="1"/>
      <c r="N67"/>
      <c r="O67"/>
      <c r="P67" s="49"/>
      <c r="Q67" s="237" t="s">
        <v>72</v>
      </c>
      <c r="R67" s="237"/>
      <c r="S67" s="1"/>
      <c r="T67"/>
      <c r="U67"/>
      <c r="V67" s="49"/>
    </row>
    <row r="68" spans="2:22" s="73" customFormat="1" ht="18.75" x14ac:dyDescent="0.3">
      <c r="C68" s="72"/>
      <c r="D68" s="72"/>
      <c r="E68" s="135" t="s">
        <v>52</v>
      </c>
      <c r="F68" s="235" t="s">
        <v>56</v>
      </c>
      <c r="G68" s="235"/>
      <c r="H68" s="40" t="s">
        <v>57</v>
      </c>
      <c r="I68" s="40" t="s">
        <v>58</v>
      </c>
      <c r="J68" s="21"/>
      <c r="K68" s="135" t="s">
        <v>52</v>
      </c>
      <c r="L68" s="235" t="s">
        <v>56</v>
      </c>
      <c r="M68" s="235"/>
      <c r="N68" s="40" t="s">
        <v>57</v>
      </c>
      <c r="O68" s="40" t="s">
        <v>58</v>
      </c>
      <c r="P68" s="175"/>
      <c r="Q68" s="135" t="s">
        <v>52</v>
      </c>
      <c r="R68" s="235" t="s">
        <v>56</v>
      </c>
      <c r="S68" s="235"/>
      <c r="T68" s="40" t="s">
        <v>57</v>
      </c>
      <c r="U68" s="40" t="s">
        <v>58</v>
      </c>
      <c r="V68" s="21"/>
    </row>
    <row r="69" spans="2:22" s="73" customFormat="1" x14ac:dyDescent="0.25">
      <c r="C69" s="72"/>
      <c r="D69" s="72"/>
      <c r="E69" s="71"/>
      <c r="F69" s="221"/>
      <c r="G69" s="221"/>
      <c r="H69" s="68">
        <f>IF(F69="Business Administration",Fees!$C$3,IF(F69="Engineering",Fees!$C$4,IF(F69="Agriculture",Fees!$C$5,IF(F69="Architecture, Planning &amp; Design",Fees!$C$6,IF(F69="Arts and Sciences",Fees!$C$7,IF(F69="Health &amp; Human Sciences", Fees!$C$8,IF(F69="Veterinary Medicine",Fees!$C$9, 0)))))))</f>
        <v>0</v>
      </c>
      <c r="I69" s="68">
        <f>E69*H69</f>
        <v>0</v>
      </c>
      <c r="K69" s="71"/>
      <c r="L69" s="221"/>
      <c r="M69" s="221"/>
      <c r="N69" s="68">
        <f>IF(L69="Business Administration",Fees!$C$3,IF(L69="Engineering",Fees!$C$4,IF(L69="Agriculture",Fees!$C$5,IF(L69="Architecture, Planning &amp; Design",Fees!$C$6,IF(L69="Arts and Sciences",Fees!$C$7,IF(L69="Health &amp; Human Sciences", Fees!$C$8,IF(L69="Veterinary Medicine",Fees!$C$9, 0)))))))</f>
        <v>0</v>
      </c>
      <c r="O69" s="68">
        <f>K69*N69</f>
        <v>0</v>
      </c>
      <c r="Q69" s="71"/>
      <c r="R69" s="221"/>
      <c r="S69" s="221"/>
      <c r="T69" s="68">
        <f>IF(R69="Business Administration",Fees!$C$3,IF(R69="Engineering",Fees!$C$4,IF(R69="Agriculture",Fees!$C$5,IF(R69="Architecture, Planning &amp; Design",Fees!$C$6,IF(R69="Arts and Sciences",Fees!$C$7,IF(R69="Health &amp; Human Sciences", Fees!$C$8,IF(R69="Veterinary Medicine",Fees!$C$9, 0)))))))</f>
        <v>0</v>
      </c>
      <c r="U69" s="68">
        <f>Q69*T69</f>
        <v>0</v>
      </c>
    </row>
    <row r="70" spans="2:22" s="73" customFormat="1" x14ac:dyDescent="0.25">
      <c r="C70" s="72"/>
      <c r="D70" s="72"/>
      <c r="E70" s="71"/>
      <c r="F70" s="221"/>
      <c r="G70" s="221"/>
      <c r="H70" s="68">
        <f>IF(F70="Business Administration",Fees!$C$3,IF(F70="Engineering",Fees!$C$4,IF(F70="Agriculture",Fees!$C$5,IF(F70="Architecture, Planning &amp; Design",Fees!$C$6,IF(F70="Arts and Sciences",Fees!$C$7,IF(F70="Health &amp; Human Sciences", Fees!$C$8,IF(F70="Veterinary Medicine",Fees!$C$9, 0)))))))</f>
        <v>0</v>
      </c>
      <c r="I70" s="68">
        <f t="shared" ref="I70:I73" si="16">E70*H70</f>
        <v>0</v>
      </c>
      <c r="K70" s="71"/>
      <c r="L70" s="221"/>
      <c r="M70" s="221"/>
      <c r="N70" s="68">
        <f>IF(L70="Business Administration",Fees!$C$3,IF(L70="Engineering",Fees!$C$4,IF(L70="Agriculture",Fees!$C$5,IF(L70="Architecture, Planning &amp; Design",Fees!$C$6,IF(L70="Arts and Sciences",Fees!$C$7,IF(L70="Health &amp; Human Sciences", Fees!$C$8,IF(L70="Veterinary Medicine",Fees!$C$9, 0)))))))</f>
        <v>0</v>
      </c>
      <c r="O70" s="68">
        <f t="shared" ref="O70:O73" si="17">K70*N70</f>
        <v>0</v>
      </c>
      <c r="Q70" s="71"/>
      <c r="R70" s="221"/>
      <c r="S70" s="221"/>
      <c r="T70" s="68">
        <f>IF(R70="Business Administration",Fees!$C$3,IF(R70="Engineering",Fees!$C$4,IF(R70="Agriculture",Fees!$C$5,IF(R70="Architecture, Planning &amp; Design",Fees!$C$6,IF(R70="Arts and Sciences",Fees!$C$7,IF(R70="Health &amp; Human Sciences", Fees!$C$8,IF(R70="Veterinary Medicine",Fees!$C$9, 0)))))))</f>
        <v>0</v>
      </c>
      <c r="U70" s="68">
        <f t="shared" ref="U70:U73" si="18">Q70*T70</f>
        <v>0</v>
      </c>
    </row>
    <row r="71" spans="2:22" s="73" customFormat="1" x14ac:dyDescent="0.25">
      <c r="C71" s="72"/>
      <c r="D71" s="72"/>
      <c r="E71" s="71"/>
      <c r="F71" s="221"/>
      <c r="G71" s="221"/>
      <c r="H71" s="68">
        <f>IF(F71="Business Administration",Fees!$C$3,IF(F71="Engineering",Fees!$C$4,IF(F71="Agriculture",Fees!$C$5,IF(F71="Architecture, Planning &amp; Design",Fees!$C$6,IF(F71="Arts and Sciences",Fees!$C$7,IF(F71="Health &amp; Human Sciences", Fees!$C$8,IF(F71="Veterinary Medicine",Fees!$C$9, 0)))))))</f>
        <v>0</v>
      </c>
      <c r="I71" s="68">
        <f t="shared" si="16"/>
        <v>0</v>
      </c>
      <c r="K71" s="71"/>
      <c r="L71" s="221"/>
      <c r="M71" s="221"/>
      <c r="N71" s="68">
        <f>IF(L71="Business Administration",Fees!$C$3,IF(L71="Engineering",Fees!$C$4,IF(L71="Agriculture",Fees!$C$5,IF(L71="Architecture, Planning &amp; Design",Fees!$C$6,IF(L71="Arts and Sciences",Fees!$C$7,IF(L71="Health &amp; Human Sciences", Fees!$C$8,IF(L71="Veterinary Medicine",Fees!$C$9, 0)))))))</f>
        <v>0</v>
      </c>
      <c r="O71" s="68">
        <f t="shared" si="17"/>
        <v>0</v>
      </c>
      <c r="Q71" s="71"/>
      <c r="R71" s="221"/>
      <c r="S71" s="221"/>
      <c r="T71" s="68">
        <f>IF(R71="Business Administration",Fees!$C$3,IF(R71="Engineering",Fees!$C$4,IF(R71="Agriculture",Fees!$C$5,IF(R71="Architecture, Planning &amp; Design",Fees!$C$6,IF(R71="Arts and Sciences",Fees!$C$7,IF(R71="Health &amp; Human Sciences", Fees!$C$8,IF(R71="Veterinary Medicine",Fees!$C$9, 0)))))))</f>
        <v>0</v>
      </c>
      <c r="U71" s="68">
        <f t="shared" si="18"/>
        <v>0</v>
      </c>
    </row>
    <row r="72" spans="2:22" s="73" customFormat="1" x14ac:dyDescent="0.25">
      <c r="B72" s="78"/>
      <c r="C72" s="72"/>
      <c r="D72" s="72"/>
      <c r="E72" s="71"/>
      <c r="F72" s="221"/>
      <c r="G72" s="221"/>
      <c r="H72" s="68">
        <f>IF(F72="Business Administration",Fees!$C$3,IF(F72="Engineering",Fees!$C$4,IF(F72="Agriculture",Fees!$C$5,IF(F72="Architecture, Planning &amp; Design",Fees!$C$6,IF(F72="Arts and Sciences",Fees!$C$7,IF(F72="Health &amp; Human Sciences", Fees!$C$8,IF(F72="Veterinary Medicine",Fees!$C$9, 0)))))))</f>
        <v>0</v>
      </c>
      <c r="I72" s="68">
        <f t="shared" si="16"/>
        <v>0</v>
      </c>
      <c r="K72" s="71"/>
      <c r="L72" s="221"/>
      <c r="M72" s="221"/>
      <c r="N72" s="68">
        <f>IF(L72="Business Administration",Fees!$C$3,IF(L72="Engineering",Fees!$C$4,IF(L72="Agriculture",Fees!$C$5,IF(L72="Architecture, Planning &amp; Design",Fees!$C$6,IF(L72="Arts and Sciences",Fees!$C$7,IF(L72="Health &amp; Human Sciences", Fees!$C$8,IF(L72="Veterinary Medicine",Fees!$C$9, 0)))))))</f>
        <v>0</v>
      </c>
      <c r="O72" s="68">
        <f t="shared" si="17"/>
        <v>0</v>
      </c>
      <c r="Q72" s="71"/>
      <c r="R72" s="221"/>
      <c r="S72" s="221"/>
      <c r="T72" s="68">
        <f>IF(R72="Business Administration",Fees!$C$3,IF(R72="Engineering",Fees!$C$4,IF(R72="Agriculture",Fees!$C$5,IF(R72="Architecture, Planning &amp; Design",Fees!$C$6,IF(R72="Arts and Sciences",Fees!$C$7,IF(R72="Health &amp; Human Sciences", Fees!$C$8,IF(R72="Veterinary Medicine",Fees!$C$9, 0)))))))</f>
        <v>0</v>
      </c>
      <c r="U72" s="68">
        <f t="shared" si="18"/>
        <v>0</v>
      </c>
    </row>
    <row r="73" spans="2:22" s="73" customFormat="1" ht="15.75" thickBot="1" x14ac:dyDescent="0.3">
      <c r="C73" s="72"/>
      <c r="D73" s="72"/>
      <c r="E73" s="71"/>
      <c r="F73" s="221"/>
      <c r="G73" s="221"/>
      <c r="H73" s="68">
        <f>IF(F73="Business Administration",Fees!$C$3,IF(F73="Engineering",Fees!$C$4,IF(F73="Agriculture",Fees!$C$5,IF(F73="Architecture, Planning &amp; Design",Fees!$C$6,IF(F73="Arts and Sciences",Fees!$C$7,IF(F73="Health &amp; Human Sciences", Fees!$C$8,IF(F73="Veterinary Medicine",Fees!$C$9, 0)))))))</f>
        <v>0</v>
      </c>
      <c r="I73" s="69">
        <f t="shared" si="16"/>
        <v>0</v>
      </c>
      <c r="K73" s="71"/>
      <c r="L73" s="221"/>
      <c r="M73" s="221"/>
      <c r="N73" s="68">
        <f>IF(L73="Business Administration",Fees!$C$3,IF(L73="Engineering",Fees!$C$4,IF(L73="Agriculture",Fees!$C$5,IF(L73="Architecture, Planning &amp; Design",Fees!$C$6,IF(L73="Arts and Sciences",Fees!$C$7,IF(L73="Health &amp; Human Sciences", Fees!$C$8,IF(L73="Veterinary Medicine",Fees!$C$9, 0)))))))</f>
        <v>0</v>
      </c>
      <c r="O73" s="69">
        <f t="shared" si="17"/>
        <v>0</v>
      </c>
      <c r="Q73" s="71"/>
      <c r="R73" s="221"/>
      <c r="S73" s="221"/>
      <c r="T73" s="68">
        <f>IF(R73="Business Administration",Fees!$C$3,IF(R73="Engineering",Fees!$C$4,IF(R73="Agriculture",Fees!$C$5,IF(R73="Architecture, Planning &amp; Design",Fees!$C$6,IF(R73="Arts and Sciences",Fees!$C$7,IF(R73="Health &amp; Human Sciences", Fees!$C$8,IF(R73="Veterinary Medicine",Fees!$C$9, 0)))))))</f>
        <v>0</v>
      </c>
      <c r="U73" s="69">
        <f t="shared" si="18"/>
        <v>0</v>
      </c>
    </row>
    <row r="74" spans="2:22" s="73" customFormat="1" ht="15.75" thickBot="1" x14ac:dyDescent="0.3">
      <c r="C74" s="72"/>
      <c r="D74" s="76"/>
      <c r="E74" s="177">
        <f>SUM(E69:E73)</f>
        <v>0</v>
      </c>
      <c r="F74" s="45" t="s">
        <v>63</v>
      </c>
      <c r="G74" s="44"/>
      <c r="H74" s="176"/>
      <c r="I74" s="65">
        <f>SUM(I69:I73)</f>
        <v>0</v>
      </c>
      <c r="J74" s="170" t="s">
        <v>64</v>
      </c>
      <c r="K74" s="64">
        <f>SUM(K69:K73)</f>
        <v>0</v>
      </c>
      <c r="L74" s="45" t="s">
        <v>63</v>
      </c>
      <c r="M74" s="44"/>
      <c r="N74" s="176"/>
      <c r="O74" s="65">
        <f>SUM(O69:O73)</f>
        <v>0</v>
      </c>
      <c r="P74" s="170" t="s">
        <v>64</v>
      </c>
      <c r="Q74" s="64">
        <f>SUM(Q69:Q73)</f>
        <v>0</v>
      </c>
      <c r="R74" s="45" t="s">
        <v>63</v>
      </c>
      <c r="S74" s="44"/>
      <c r="T74" s="44"/>
      <c r="U74" s="65">
        <f>SUM(U69:U73)</f>
        <v>0</v>
      </c>
      <c r="V74" s="170" t="s">
        <v>64</v>
      </c>
    </row>
    <row r="75" spans="2:22" s="73" customFormat="1" ht="18.75" x14ac:dyDescent="0.3">
      <c r="B75" s="78"/>
      <c r="C75" s="72"/>
      <c r="D75" s="72"/>
      <c r="E75" s="79" t="s">
        <v>73</v>
      </c>
      <c r="F75" s="75"/>
      <c r="G75" s="75"/>
      <c r="H75" s="75"/>
      <c r="I75" s="75"/>
      <c r="K75" s="79" t="s">
        <v>74</v>
      </c>
      <c r="L75" s="72"/>
      <c r="M75" s="72"/>
      <c r="Q75" s="234"/>
      <c r="R75" s="234"/>
      <c r="S75" s="72"/>
    </row>
    <row r="76" spans="2:22" s="73" customFormat="1" ht="18.75" x14ac:dyDescent="0.3">
      <c r="C76" s="72"/>
      <c r="D76" s="72"/>
      <c r="E76" s="135" t="s">
        <v>52</v>
      </c>
      <c r="F76" s="235" t="s">
        <v>56</v>
      </c>
      <c r="G76" s="235"/>
      <c r="H76" s="40" t="s">
        <v>57</v>
      </c>
      <c r="I76" s="40" t="s">
        <v>58</v>
      </c>
      <c r="J76" s="70"/>
      <c r="K76" s="135" t="s">
        <v>52</v>
      </c>
      <c r="L76" s="235" t="s">
        <v>56</v>
      </c>
      <c r="M76" s="235"/>
      <c r="N76" s="40" t="s">
        <v>57</v>
      </c>
      <c r="O76" s="40" t="s">
        <v>58</v>
      </c>
      <c r="P76" s="70"/>
      <c r="Q76" s="171"/>
      <c r="R76" s="236"/>
      <c r="S76" s="236"/>
      <c r="T76" s="171"/>
      <c r="U76" s="171"/>
      <c r="V76" s="70"/>
    </row>
    <row r="77" spans="2:22" s="73" customFormat="1" x14ac:dyDescent="0.25">
      <c r="C77" s="72"/>
      <c r="D77" s="72"/>
      <c r="E77" s="71"/>
      <c r="F77" s="221"/>
      <c r="G77" s="221"/>
      <c r="H77" s="68">
        <f>IF(F77="Business Administration",Fees!$C$3,IF(F77="Engineering",Fees!$C$4,IF(F77="Agriculture",Fees!$C$5,IF(F77="Architecture, Planning &amp; Design",Fees!$C$6,IF(F77="Arts and Sciences",Fees!$C$7,IF(F77="Health &amp; Human Sciences", Fees!$C$8,IF(F77="Veterinary Medicine",Fees!$C$9, 0)))))))</f>
        <v>0</v>
      </c>
      <c r="I77" s="68">
        <f>E77*H77</f>
        <v>0</v>
      </c>
      <c r="K77" s="71"/>
      <c r="L77" s="221"/>
      <c r="M77" s="221"/>
      <c r="N77" s="68">
        <f>IF(L77="Business Administration",Fees!$C$3,IF(L77="Engineering",Fees!$C$4,IF(L77="Agriculture",Fees!$C$5,IF(L77="Architecture, Planning &amp; Design",Fees!$C$6,IF(L77="Arts and Sciences",Fees!$C$7,IF(L77="Health &amp; Human Sciences", Fees!$C$8,IF(L77="Veterinary Medicine",Fees!$C$9, 0)))))))</f>
        <v>0</v>
      </c>
      <c r="O77" s="68">
        <f>K77*N77</f>
        <v>0</v>
      </c>
      <c r="Q77" s="171"/>
      <c r="R77" s="222"/>
      <c r="S77" s="222"/>
      <c r="T77" s="172"/>
      <c r="U77" s="172"/>
    </row>
    <row r="78" spans="2:22" s="73" customFormat="1" x14ac:dyDescent="0.25">
      <c r="C78" s="72"/>
      <c r="D78" s="72"/>
      <c r="E78" s="71"/>
      <c r="F78" s="221"/>
      <c r="G78" s="221"/>
      <c r="H78" s="68">
        <f>IF(F78="Business Administration",Fees!$C$3,IF(F78="Engineering",Fees!$C$4,IF(F78="Agriculture",Fees!$C$5,IF(F78="Architecture, Planning &amp; Design",Fees!$C$6,IF(F78="Arts and Sciences",Fees!$C$7,IF(F78="Health &amp; Human Sciences", Fees!$C$8,IF(F78="Veterinary Medicine",Fees!$C$9, 0)))))))</f>
        <v>0</v>
      </c>
      <c r="I78" s="68">
        <f t="shared" ref="I78:I81" si="19">E78*H78</f>
        <v>0</v>
      </c>
      <c r="K78" s="71"/>
      <c r="L78" s="221"/>
      <c r="M78" s="221"/>
      <c r="N78" s="68">
        <f>IF(L78="Business Administration",Fees!$C$3,IF(L78="Engineering",Fees!$C$4,IF(L78="Agriculture",Fees!$C$5,IF(L78="Architecture, Planning &amp; Design",Fees!$C$6,IF(L78="Arts and Sciences",Fees!$C$7,IF(L78="Health &amp; Human Sciences", Fees!$C$8,IF(L78="Veterinary Medicine",Fees!$C$9, 0)))))))</f>
        <v>0</v>
      </c>
      <c r="O78" s="68">
        <f t="shared" ref="O78:O81" si="20">K78*N78</f>
        <v>0</v>
      </c>
      <c r="Q78" s="171"/>
      <c r="R78" s="222"/>
      <c r="S78" s="222"/>
      <c r="T78" s="172"/>
      <c r="U78" s="172"/>
    </row>
    <row r="79" spans="2:22" s="73" customFormat="1" x14ac:dyDescent="0.25">
      <c r="C79" s="72"/>
      <c r="D79" s="72"/>
      <c r="E79" s="71"/>
      <c r="F79" s="221"/>
      <c r="G79" s="221"/>
      <c r="H79" s="68">
        <f>IF(F79="Business Administration",Fees!$C$3,IF(F79="Engineering",Fees!$C$4,IF(F79="Agriculture",Fees!$C$5,IF(F79="Architecture, Planning &amp; Design",Fees!$C$6,IF(F79="Arts and Sciences",Fees!$C$7,IF(F79="Health &amp; Human Sciences", Fees!$C$8,IF(F79="Veterinary Medicine",Fees!$C$9, 0)))))))</f>
        <v>0</v>
      </c>
      <c r="I79" s="68">
        <f t="shared" si="19"/>
        <v>0</v>
      </c>
      <c r="K79" s="71"/>
      <c r="L79" s="221"/>
      <c r="M79" s="221"/>
      <c r="N79" s="68">
        <f>IF(L79="Business Administration",Fees!$C$3,IF(L79="Engineering",Fees!$C$4,IF(L79="Agriculture",Fees!$C$5,IF(L79="Architecture, Planning &amp; Design",Fees!$C$6,IF(L79="Arts and Sciences",Fees!$C$7,IF(L79="Health &amp; Human Sciences", Fees!$C$8,IF(L79="Veterinary Medicine",Fees!$C$9, 0)))))))</f>
        <v>0</v>
      </c>
      <c r="O79" s="68">
        <f t="shared" si="20"/>
        <v>0</v>
      </c>
      <c r="Q79" s="171"/>
      <c r="R79" s="222"/>
      <c r="S79" s="222"/>
      <c r="T79" s="172"/>
      <c r="U79" s="172"/>
    </row>
    <row r="80" spans="2:22" s="73" customFormat="1" x14ac:dyDescent="0.25">
      <c r="C80" s="72"/>
      <c r="D80" s="72"/>
      <c r="E80" s="71"/>
      <c r="F80" s="221"/>
      <c r="G80" s="221"/>
      <c r="H80" s="68">
        <f>IF(F80="Business Administration",Fees!$C$3,IF(F80="Engineering",Fees!$C$4,IF(F80="Agriculture",Fees!$C$5,IF(F80="Architecture, Planning &amp; Design",Fees!$C$6,IF(F80="Arts and Sciences",Fees!$C$7,IF(F80="Health &amp; Human Sciences", Fees!$C$8,IF(F80="Veterinary Medicine",Fees!$C$9, 0)))))))</f>
        <v>0</v>
      </c>
      <c r="I80" s="68">
        <f t="shared" si="19"/>
        <v>0</v>
      </c>
      <c r="K80" s="71"/>
      <c r="L80" s="221"/>
      <c r="M80" s="221"/>
      <c r="N80" s="68">
        <f>IF(L80="Business Administration",Fees!$C$3,IF(L80="Engineering",Fees!$C$4,IF(L80="Agriculture",Fees!$C$5,IF(L80="Architecture, Planning &amp; Design",Fees!$C$6,IF(L80="Arts and Sciences",Fees!$C$7,IF(L80="Health &amp; Human Sciences", Fees!$C$8,IF(L80="Veterinary Medicine",Fees!$C$9, 0)))))))</f>
        <v>0</v>
      </c>
      <c r="O80" s="68">
        <f t="shared" si="20"/>
        <v>0</v>
      </c>
      <c r="Q80" s="171"/>
      <c r="R80" s="222"/>
      <c r="S80" s="222"/>
      <c r="T80" s="172"/>
      <c r="U80" s="172"/>
    </row>
    <row r="81" spans="3:21" s="73" customFormat="1" ht="15.75" thickBot="1" x14ac:dyDescent="0.3">
      <c r="C81" s="72"/>
      <c r="D81" s="72"/>
      <c r="E81" s="71"/>
      <c r="F81" s="221"/>
      <c r="G81" s="221"/>
      <c r="H81" s="68">
        <f>IF(F81="Business Administration",Fees!$C$3,IF(F81="Engineering",Fees!$C$4,IF(F81="Agriculture",Fees!$C$5,IF(F81="Architecture, Planning &amp; Design",Fees!$C$6,IF(F81="Arts and Sciences",Fees!$C$7,IF(F81="Health &amp; Human Sciences", Fees!$C$8,IF(F81="Veterinary Medicine",Fees!$C$9, 0)))))))</f>
        <v>0</v>
      </c>
      <c r="I81" s="69">
        <f t="shared" si="19"/>
        <v>0</v>
      </c>
      <c r="K81" s="71"/>
      <c r="L81" s="221"/>
      <c r="M81" s="221"/>
      <c r="N81" s="68">
        <f>IF(L81="Business Administration",Fees!$C$3,IF(L81="Engineering",Fees!$C$4,IF(L81="Agriculture",Fees!$C$5,IF(L81="Architecture, Planning &amp; Design",Fees!$C$6,IF(L81="Arts and Sciences",Fees!$C$7,IF(L81="Health &amp; Human Sciences", Fees!$C$8,IF(L81="Veterinary Medicine",Fees!$C$9, 0)))))))</f>
        <v>0</v>
      </c>
      <c r="O81" s="69">
        <f t="shared" si="20"/>
        <v>0</v>
      </c>
      <c r="Q81" s="171"/>
      <c r="R81" s="222"/>
      <c r="S81" s="222"/>
      <c r="T81" s="172"/>
      <c r="U81" s="172"/>
    </row>
    <row r="82" spans="3:21" s="73" customFormat="1" ht="15.75" thickBot="1" x14ac:dyDescent="0.3">
      <c r="C82" s="72"/>
      <c r="D82" s="76"/>
      <c r="E82" s="64">
        <f>SUM(E77:E81)</f>
        <v>0</v>
      </c>
      <c r="F82" s="45" t="s">
        <v>63</v>
      </c>
      <c r="G82" s="44"/>
      <c r="H82" s="176"/>
      <c r="I82" s="65">
        <f>SUM(I77:I81)</f>
        <v>0</v>
      </c>
      <c r="J82" s="173" t="s">
        <v>64</v>
      </c>
      <c r="K82" s="64">
        <f>SUM(K77:K81)</f>
        <v>0</v>
      </c>
      <c r="L82" s="45" t="s">
        <v>63</v>
      </c>
      <c r="M82" s="44"/>
      <c r="N82" s="176"/>
      <c r="O82" s="65">
        <f>SUM(O77:O81)</f>
        <v>0</v>
      </c>
      <c r="P82" s="170" t="s">
        <v>64</v>
      </c>
      <c r="Q82" s="72"/>
      <c r="R82" s="140"/>
      <c r="S82" s="72"/>
      <c r="T82" s="72"/>
      <c r="U82" s="174"/>
    </row>
    <row r="83" spans="3:21" s="73" customFormat="1" x14ac:dyDescent="0.25">
      <c r="C83" s="72"/>
      <c r="D83" s="72"/>
      <c r="E83" s="72"/>
      <c r="F83" s="72"/>
      <c r="G83" s="72"/>
      <c r="H83" s="72"/>
      <c r="I83" s="72"/>
      <c r="J83" s="72"/>
      <c r="K83" s="72"/>
      <c r="L83" s="72"/>
      <c r="P83" s="81"/>
    </row>
  </sheetData>
  <sheetProtection algorithmName="SHA-512" hashValue="fTgmYhSVZaWtXc4x6/3d0HHj7AA2cF/LvWPnsQT7LZY3QOBJJPq5gvF6ZawMt0BuBDBmCbMIZw7thmfPdcP5+g==" saltValue="FJDpvgMDeHu+e4W49FO0rg==" spinCount="100000" sheet="1" objects="1" scenarios="1"/>
  <customSheetViews>
    <customSheetView guid="{13445976-5095-495F-B077-64D8D30B9536}" showGridLines="0" hiddenRows="1">
      <selection activeCell="I25" sqref="I25:J25"/>
      <pageMargins left="0" right="0" top="0" bottom="0" header="0" footer="0"/>
      <pageSetup orientation="landscape" r:id="rId1"/>
    </customSheetView>
    <customSheetView guid="{0C0220E7-9143-4843-A65B-3E7E526898B1}" showGridLines="0">
      <selection activeCell="F30" sqref="F30"/>
      <pageMargins left="0" right="0" top="0" bottom="0" header="0" footer="0"/>
      <pageSetup orientation="landscape" r:id="rId2"/>
    </customSheetView>
    <customSheetView guid="{C092AED6-F11B-4232-A1E0-328235921869}" showGridLines="0">
      <selection activeCell="K6" sqref="K6:N20"/>
      <pageMargins left="0" right="0" top="0" bottom="0" header="0" footer="0"/>
      <pageSetup orientation="landscape" r:id="rId3"/>
    </customSheetView>
  </customSheetViews>
  <mergeCells count="215">
    <mergeCell ref="R25:S25"/>
    <mergeCell ref="O2:Q2"/>
    <mergeCell ref="O25:P25"/>
    <mergeCell ref="O26:P26"/>
    <mergeCell ref="U17:X17"/>
    <mergeCell ref="U16:X16"/>
    <mergeCell ref="U15:X15"/>
    <mergeCell ref="O29:P29"/>
    <mergeCell ref="O27:P27"/>
    <mergeCell ref="O28:P28"/>
    <mergeCell ref="U10:X10"/>
    <mergeCell ref="U11:X11"/>
    <mergeCell ref="U12:X12"/>
    <mergeCell ref="U13:X13"/>
    <mergeCell ref="U14:X14"/>
    <mergeCell ref="U4:X4"/>
    <mergeCell ref="U5:X5"/>
    <mergeCell ref="U6:X6"/>
    <mergeCell ref="U7:X7"/>
    <mergeCell ref="U8:X8"/>
    <mergeCell ref="U9:X9"/>
    <mergeCell ref="R65:S65"/>
    <mergeCell ref="R48:S48"/>
    <mergeCell ref="R49:S49"/>
    <mergeCell ref="Q51:R51"/>
    <mergeCell ref="R52:S52"/>
    <mergeCell ref="R53:S53"/>
    <mergeCell ref="R54:S54"/>
    <mergeCell ref="R55:S55"/>
    <mergeCell ref="R56:S56"/>
    <mergeCell ref="R57:S57"/>
    <mergeCell ref="R60:S60"/>
    <mergeCell ref="R61:S61"/>
    <mergeCell ref="R62:S62"/>
    <mergeCell ref="R63:S63"/>
    <mergeCell ref="R64:S64"/>
    <mergeCell ref="L63:M63"/>
    <mergeCell ref="L64:M64"/>
    <mergeCell ref="L65:M65"/>
    <mergeCell ref="F63:G63"/>
    <mergeCell ref="F64:G64"/>
    <mergeCell ref="F65:G65"/>
    <mergeCell ref="L60:M60"/>
    <mergeCell ref="L61:M61"/>
    <mergeCell ref="R36:S36"/>
    <mergeCell ref="R37:S37"/>
    <mergeCell ref="R38:S38"/>
    <mergeCell ref="R39:S39"/>
    <mergeCell ref="R40:S40"/>
    <mergeCell ref="R41:S41"/>
    <mergeCell ref="Q43:R43"/>
    <mergeCell ref="R44:S44"/>
    <mergeCell ref="R45:S45"/>
    <mergeCell ref="R46:S46"/>
    <mergeCell ref="R47:S47"/>
    <mergeCell ref="Q59:R59"/>
    <mergeCell ref="F62:G62"/>
    <mergeCell ref="F57:G57"/>
    <mergeCell ref="L52:M52"/>
    <mergeCell ref="L53:M53"/>
    <mergeCell ref="L62:M62"/>
    <mergeCell ref="L46:M46"/>
    <mergeCell ref="L47:M47"/>
    <mergeCell ref="L48:M48"/>
    <mergeCell ref="L49:M49"/>
    <mergeCell ref="L56:M56"/>
    <mergeCell ref="L57:M57"/>
    <mergeCell ref="F60:G60"/>
    <mergeCell ref="F61:G61"/>
    <mergeCell ref="L54:M54"/>
    <mergeCell ref="C25:D25"/>
    <mergeCell ref="L25:M25"/>
    <mergeCell ref="I25:J25"/>
    <mergeCell ref="L55:M55"/>
    <mergeCell ref="F52:G52"/>
    <mergeCell ref="F53:G53"/>
    <mergeCell ref="F54:G54"/>
    <mergeCell ref="F55:G55"/>
    <mergeCell ref="F56:G56"/>
    <mergeCell ref="A26:B26"/>
    <mergeCell ref="C26:D26"/>
    <mergeCell ref="I29:J29"/>
    <mergeCell ref="I26:J26"/>
    <mergeCell ref="F29:G29"/>
    <mergeCell ref="A14:B14"/>
    <mergeCell ref="F21:H21"/>
    <mergeCell ref="A13:B13"/>
    <mergeCell ref="A20:B20"/>
    <mergeCell ref="A21:B21"/>
    <mergeCell ref="A15:B15"/>
    <mergeCell ref="A16:B16"/>
    <mergeCell ref="A17:B17"/>
    <mergeCell ref="C21:E21"/>
    <mergeCell ref="C29:D29"/>
    <mergeCell ref="F26:G26"/>
    <mergeCell ref="F28:G28"/>
    <mergeCell ref="C28:D28"/>
    <mergeCell ref="C27:D27"/>
    <mergeCell ref="F25:G25"/>
    <mergeCell ref="F27:G27"/>
    <mergeCell ref="I28:J28"/>
    <mergeCell ref="C23:D23"/>
    <mergeCell ref="F23:G23"/>
    <mergeCell ref="A3:B3"/>
    <mergeCell ref="A11:B11"/>
    <mergeCell ref="A12:B12"/>
    <mergeCell ref="A4:B4"/>
    <mergeCell ref="A5:B5"/>
    <mergeCell ref="A6:B6"/>
    <mergeCell ref="A8:B8"/>
    <mergeCell ref="A7:B7"/>
    <mergeCell ref="A9:B10"/>
    <mergeCell ref="R21:T21"/>
    <mergeCell ref="C22:D22"/>
    <mergeCell ref="I22:J22"/>
    <mergeCell ref="R22:S22"/>
    <mergeCell ref="R23:S23"/>
    <mergeCell ref="R24:S24"/>
    <mergeCell ref="C24:D24"/>
    <mergeCell ref="F2:H2"/>
    <mergeCell ref="C2:E2"/>
    <mergeCell ref="I2:K2"/>
    <mergeCell ref="I21:K21"/>
    <mergeCell ref="F24:G24"/>
    <mergeCell ref="L21:N21"/>
    <mergeCell ref="L24:M24"/>
    <mergeCell ref="L23:M23"/>
    <mergeCell ref="L22:M22"/>
    <mergeCell ref="F22:G22"/>
    <mergeCell ref="R2:S2"/>
    <mergeCell ref="C9:D9"/>
    <mergeCell ref="I23:J23"/>
    <mergeCell ref="I24:J24"/>
    <mergeCell ref="F47:G47"/>
    <mergeCell ref="F48:G48"/>
    <mergeCell ref="F49:G49"/>
    <mergeCell ref="L44:M44"/>
    <mergeCell ref="L45:M45"/>
    <mergeCell ref="L26:M26"/>
    <mergeCell ref="F41:G41"/>
    <mergeCell ref="L2:N2"/>
    <mergeCell ref="O22:P22"/>
    <mergeCell ref="O21:Q21"/>
    <mergeCell ref="O23:P23"/>
    <mergeCell ref="O24:P24"/>
    <mergeCell ref="L36:M36"/>
    <mergeCell ref="L37:M37"/>
    <mergeCell ref="L38:M38"/>
    <mergeCell ref="L39:M39"/>
    <mergeCell ref="F36:G36"/>
    <mergeCell ref="F37:G37"/>
    <mergeCell ref="F38:G38"/>
    <mergeCell ref="F39:G39"/>
    <mergeCell ref="I27:J27"/>
    <mergeCell ref="L29:M29"/>
    <mergeCell ref="L28:M28"/>
    <mergeCell ref="L27:M27"/>
    <mergeCell ref="R26:S26"/>
    <mergeCell ref="R27:S27"/>
    <mergeCell ref="R28:S28"/>
    <mergeCell ref="F40:G40"/>
    <mergeCell ref="L40:M40"/>
    <mergeCell ref="L41:M41"/>
    <mergeCell ref="F44:G44"/>
    <mergeCell ref="F45:G45"/>
    <mergeCell ref="F46:G46"/>
    <mergeCell ref="Q35:R35"/>
    <mergeCell ref="V20:Y29"/>
    <mergeCell ref="C34:C35"/>
    <mergeCell ref="F78:G78"/>
    <mergeCell ref="L78:M78"/>
    <mergeCell ref="R78:S78"/>
    <mergeCell ref="F79:G79"/>
    <mergeCell ref="L79:M79"/>
    <mergeCell ref="R79:S79"/>
    <mergeCell ref="F80:G80"/>
    <mergeCell ref="L80:M80"/>
    <mergeCell ref="R80:S80"/>
    <mergeCell ref="F73:G73"/>
    <mergeCell ref="L73:M73"/>
    <mergeCell ref="R73:S73"/>
    <mergeCell ref="Q75:R75"/>
    <mergeCell ref="F76:G76"/>
    <mergeCell ref="L76:M76"/>
    <mergeCell ref="R76:S76"/>
    <mergeCell ref="F77:G77"/>
    <mergeCell ref="L77:M77"/>
    <mergeCell ref="R77:S77"/>
    <mergeCell ref="F70:G70"/>
    <mergeCell ref="L70:M70"/>
    <mergeCell ref="R70:S70"/>
    <mergeCell ref="I9:J9"/>
    <mergeCell ref="L9:M9"/>
    <mergeCell ref="O9:P9"/>
    <mergeCell ref="R9:S9"/>
    <mergeCell ref="F9:G9"/>
    <mergeCell ref="A2:B2"/>
    <mergeCell ref="B1:N1"/>
    <mergeCell ref="F81:G81"/>
    <mergeCell ref="L81:M81"/>
    <mergeCell ref="R81:S81"/>
    <mergeCell ref="F71:G71"/>
    <mergeCell ref="L71:M71"/>
    <mergeCell ref="R71:S71"/>
    <mergeCell ref="F72:G72"/>
    <mergeCell ref="L72:M72"/>
    <mergeCell ref="R72:S72"/>
    <mergeCell ref="Q67:R67"/>
    <mergeCell ref="F68:G68"/>
    <mergeCell ref="L68:M68"/>
    <mergeCell ref="R68:S68"/>
    <mergeCell ref="F69:G69"/>
    <mergeCell ref="L69:M69"/>
    <mergeCell ref="R69:S69"/>
    <mergeCell ref="R29:S29"/>
  </mergeCells>
  <dataValidations count="1">
    <dataValidation type="list" allowBlank="1" showInputMessage="1" showErrorMessage="1" sqref="C32" xr:uid="{BD51FF68-F9B0-463A-9195-34D02842FD94}">
      <formula1>$D$31:$E$31</formula1>
    </dataValidation>
  </dataValidations>
  <pageMargins left="0.7" right="0.7" top="0.75" bottom="0.75" header="0.3" footer="0.3"/>
  <pageSetup orientation="landscape" r:id="rId4"/>
  <ignoredErrors>
    <ignoredError sqref="F10:G10 L10:M10" unlockedFormula="1"/>
  </ignoredErrors>
  <drawing r:id="rId5"/>
  <legacyDrawing r:id="rId6"/>
  <extLst>
    <ext xmlns:x14="http://schemas.microsoft.com/office/spreadsheetml/2009/9/main" uri="{CCE6A557-97BC-4b89-ADB6-D9C93CAAB3DF}">
      <x14:dataValidations xmlns:xm="http://schemas.microsoft.com/office/excel/2006/main" count="3">
        <x14:dataValidation type="list" allowBlank="1" showInputMessage="1" showErrorMessage="1" xr:uid="{1A64B4F0-73FF-41B5-9559-09ABD1AA35F4}">
          <x14:formula1>
            <xm:f>Fees!$B$3:$B$10</xm:f>
          </x14:formula1>
          <xm:sqref>F37:G41 L61:M65 L37:M41 L45:M49 F53:G57 L53:M57 F61:G65 F45:G49 R37:S41 R45:S49 R53:S57 R61:S65 L69:M73 F69:G73 R69:S73 L77:M81 F77:G81 R77:S81</xm:sqref>
        </x14:dataValidation>
        <x14:dataValidation type="list" allowBlank="1" showInputMessage="1" showErrorMessage="1" xr:uid="{66A648C8-3B1A-4F07-A2B9-32508BD71C64}">
          <x14:formula1>
            <xm:f>Fees!$C$19:$C$35</xm:f>
          </x14:formula1>
          <xm:sqref>E35</xm:sqref>
        </x14:dataValidation>
        <x14:dataValidation type="list" allowBlank="1" showInputMessage="1" showErrorMessage="1" xr:uid="{DAAD6D94-7956-4FC0-81AE-0C7E4C59BBEA}">
          <x14:formula1>
            <xm:f>Fees!$B$18:$B$20</xm:f>
          </x14:formula1>
          <xm:sqref>R9:S9 C9:D9 I9:J9 L9:M9 O9:P9 F9:G9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8323E-13B5-45FB-8C8C-ECDE0ED8EE34}">
  <sheetPr>
    <tabColor theme="6" tint="0.59999389629810485"/>
    <pageSetUpPr fitToPage="1"/>
  </sheetPr>
  <dimension ref="A1:B125"/>
  <sheetViews>
    <sheetView zoomScale="110" zoomScaleNormal="110" workbookViewId="0">
      <selection activeCell="B5" sqref="B5"/>
    </sheetView>
  </sheetViews>
  <sheetFormatPr defaultRowHeight="15" x14ac:dyDescent="0.25"/>
  <cols>
    <col min="1" max="1" width="69.5703125" bestFit="1" customWidth="1"/>
    <col min="2" max="2" width="11.28515625" style="149" customWidth="1"/>
  </cols>
  <sheetData>
    <row r="1" spans="1:2" s="143" customFormat="1" ht="70.5" customHeight="1" thickBot="1" x14ac:dyDescent="0.75">
      <c r="A1" s="322" t="s">
        <v>76</v>
      </c>
      <c r="B1" s="323"/>
    </row>
    <row r="2" spans="1:2" ht="15.75" x14ac:dyDescent="0.25">
      <c r="A2" s="181" t="s">
        <v>77</v>
      </c>
      <c r="B2" s="144" t="s">
        <v>78</v>
      </c>
    </row>
    <row r="3" spans="1:2" ht="15.75" x14ac:dyDescent="0.25">
      <c r="A3" s="324" t="s">
        <v>79</v>
      </c>
      <c r="B3" s="325"/>
    </row>
    <row r="4" spans="1:2" s="82" customFormat="1" ht="15.75" x14ac:dyDescent="0.25">
      <c r="A4" s="182" t="s">
        <v>80</v>
      </c>
      <c r="B4" s="183"/>
    </row>
    <row r="5" spans="1:2" s="82" customFormat="1" ht="15.75" x14ac:dyDescent="0.25">
      <c r="A5" s="185" t="s">
        <v>81</v>
      </c>
      <c r="B5" s="183"/>
    </row>
    <row r="6" spans="1:2" s="82" customFormat="1" ht="15.75" x14ac:dyDescent="0.25">
      <c r="A6" s="182" t="s">
        <v>82</v>
      </c>
      <c r="B6" s="183"/>
    </row>
    <row r="7" spans="1:2" s="82" customFormat="1" ht="15.75" x14ac:dyDescent="0.25">
      <c r="A7" s="185" t="s">
        <v>83</v>
      </c>
      <c r="B7" s="183"/>
    </row>
    <row r="8" spans="1:2" s="82" customFormat="1" ht="15.75" x14ac:dyDescent="0.25">
      <c r="A8" s="185" t="s">
        <v>84</v>
      </c>
      <c r="B8" s="183"/>
    </row>
    <row r="9" spans="1:2" s="82" customFormat="1" ht="15.75" x14ac:dyDescent="0.25">
      <c r="A9" s="185" t="s">
        <v>85</v>
      </c>
      <c r="B9" s="183"/>
    </row>
    <row r="10" spans="1:2" s="82" customFormat="1" ht="15.75" x14ac:dyDescent="0.25">
      <c r="A10" s="185" t="s">
        <v>86</v>
      </c>
      <c r="B10" s="183"/>
    </row>
    <row r="11" spans="1:2" s="82" customFormat="1" ht="15.75" x14ac:dyDescent="0.25">
      <c r="A11" s="185" t="s">
        <v>87</v>
      </c>
      <c r="B11" s="183"/>
    </row>
    <row r="12" spans="1:2" s="82" customFormat="1" ht="15.75" x14ac:dyDescent="0.25">
      <c r="A12" s="182" t="s">
        <v>88</v>
      </c>
      <c r="B12" s="183"/>
    </row>
    <row r="13" spans="1:2" s="82" customFormat="1" ht="15.75" x14ac:dyDescent="0.25">
      <c r="A13" s="185" t="s">
        <v>89</v>
      </c>
      <c r="B13" s="183"/>
    </row>
    <row r="14" spans="1:2" s="82" customFormat="1" ht="15.75" x14ac:dyDescent="0.25">
      <c r="A14" s="185" t="s">
        <v>90</v>
      </c>
      <c r="B14" s="183"/>
    </row>
    <row r="15" spans="1:2" s="82" customFormat="1" ht="15.75" x14ac:dyDescent="0.25">
      <c r="A15" s="185" t="s">
        <v>91</v>
      </c>
      <c r="B15" s="183"/>
    </row>
    <row r="16" spans="1:2" s="82" customFormat="1" ht="15.75" x14ac:dyDescent="0.25">
      <c r="A16" s="185" t="s">
        <v>92</v>
      </c>
      <c r="B16" s="183"/>
    </row>
    <row r="17" spans="1:2" s="82" customFormat="1" ht="15.75" x14ac:dyDescent="0.25">
      <c r="A17" s="185" t="s">
        <v>93</v>
      </c>
      <c r="B17" s="183"/>
    </row>
    <row r="18" spans="1:2" s="82" customFormat="1" ht="15.75" x14ac:dyDescent="0.25">
      <c r="A18" s="182" t="s">
        <v>94</v>
      </c>
      <c r="B18" s="183"/>
    </row>
    <row r="19" spans="1:2" s="82" customFormat="1" ht="15.75" x14ac:dyDescent="0.25">
      <c r="A19" s="185" t="s">
        <v>95</v>
      </c>
      <c r="B19" s="183"/>
    </row>
    <row r="20" spans="1:2" s="82" customFormat="1" ht="15.75" x14ac:dyDescent="0.25">
      <c r="A20" s="185" t="s">
        <v>96</v>
      </c>
      <c r="B20" s="183"/>
    </row>
    <row r="21" spans="1:2" s="82" customFormat="1" ht="15.75" x14ac:dyDescent="0.25">
      <c r="A21" s="182" t="s">
        <v>97</v>
      </c>
      <c r="B21" s="183"/>
    </row>
    <row r="22" spans="1:2" s="82" customFormat="1" ht="15.75" x14ac:dyDescent="0.25">
      <c r="A22" s="185" t="s">
        <v>98</v>
      </c>
      <c r="B22" s="183"/>
    </row>
    <row r="23" spans="1:2" s="82" customFormat="1" ht="15.75" x14ac:dyDescent="0.25">
      <c r="A23" s="185" t="s">
        <v>99</v>
      </c>
      <c r="B23" s="183"/>
    </row>
    <row r="24" spans="1:2" s="82" customFormat="1" ht="15.75" x14ac:dyDescent="0.25">
      <c r="A24" s="182" t="s">
        <v>100</v>
      </c>
      <c r="B24" s="183"/>
    </row>
    <row r="25" spans="1:2" s="82" customFormat="1" ht="15.75" x14ac:dyDescent="0.25">
      <c r="A25" s="185" t="s">
        <v>101</v>
      </c>
      <c r="B25" s="183"/>
    </row>
    <row r="26" spans="1:2" s="82" customFormat="1" ht="15.75" x14ac:dyDescent="0.25">
      <c r="A26" s="185" t="s">
        <v>102</v>
      </c>
      <c r="B26" s="183"/>
    </row>
    <row r="27" spans="1:2" s="82" customFormat="1" ht="15.75" x14ac:dyDescent="0.25">
      <c r="A27" s="185" t="s">
        <v>103</v>
      </c>
      <c r="B27" s="183"/>
    </row>
    <row r="28" spans="1:2" s="82" customFormat="1" ht="15.75" x14ac:dyDescent="0.25">
      <c r="A28" s="185" t="s">
        <v>104</v>
      </c>
      <c r="B28" s="183"/>
    </row>
    <row r="29" spans="1:2" s="82" customFormat="1" ht="15.75" x14ac:dyDescent="0.25">
      <c r="A29" s="185" t="s">
        <v>105</v>
      </c>
      <c r="B29" s="183"/>
    </row>
    <row r="30" spans="1:2" s="82" customFormat="1" ht="15.75" x14ac:dyDescent="0.25">
      <c r="A30" s="185" t="s">
        <v>106</v>
      </c>
      <c r="B30" s="183"/>
    </row>
    <row r="31" spans="1:2" s="82" customFormat="1" ht="15.75" x14ac:dyDescent="0.25">
      <c r="A31" s="182" t="s">
        <v>107</v>
      </c>
      <c r="B31" s="183"/>
    </row>
    <row r="32" spans="1:2" s="82" customFormat="1" ht="15.75" x14ac:dyDescent="0.25">
      <c r="A32" s="185" t="s">
        <v>108</v>
      </c>
      <c r="B32" s="183"/>
    </row>
    <row r="33" spans="1:2" s="82" customFormat="1" ht="15.75" x14ac:dyDescent="0.25">
      <c r="A33" s="185" t="s">
        <v>109</v>
      </c>
      <c r="B33" s="183"/>
    </row>
    <row r="34" spans="1:2" s="82" customFormat="1" ht="15.75" x14ac:dyDescent="0.25">
      <c r="A34" s="185" t="s">
        <v>110</v>
      </c>
      <c r="B34" s="183"/>
    </row>
    <row r="35" spans="1:2" s="82" customFormat="1" ht="15.75" x14ac:dyDescent="0.25">
      <c r="A35" s="185"/>
      <c r="B35" s="183"/>
    </row>
    <row r="36" spans="1:2" s="82" customFormat="1" ht="15.75" x14ac:dyDescent="0.25">
      <c r="A36" s="185"/>
      <c r="B36" s="183"/>
    </row>
    <row r="37" spans="1:2" s="148" customFormat="1" ht="15.75" customHeight="1" x14ac:dyDescent="0.35">
      <c r="A37" s="146" t="s">
        <v>20</v>
      </c>
      <c r="B37" s="147">
        <f>SUM(B5:B36)</f>
        <v>0</v>
      </c>
    </row>
    <row r="38" spans="1:2" ht="15.75" x14ac:dyDescent="0.25">
      <c r="A38" s="145"/>
      <c r="B38" s="145"/>
    </row>
    <row r="39" spans="1:2" x14ac:dyDescent="0.25">
      <c r="B39"/>
    </row>
    <row r="40" spans="1:2" x14ac:dyDescent="0.25">
      <c r="B40"/>
    </row>
    <row r="41" spans="1:2" x14ac:dyDescent="0.25">
      <c r="B41"/>
    </row>
    <row r="42" spans="1:2" x14ac:dyDescent="0.25">
      <c r="B42"/>
    </row>
    <row r="43" spans="1:2" x14ac:dyDescent="0.25">
      <c r="B43"/>
    </row>
    <row r="44" spans="1:2" x14ac:dyDescent="0.25">
      <c r="B44"/>
    </row>
    <row r="45" spans="1:2" x14ac:dyDescent="0.25">
      <c r="B45"/>
    </row>
    <row r="46" spans="1:2" x14ac:dyDescent="0.25">
      <c r="B46"/>
    </row>
    <row r="47" spans="1:2" x14ac:dyDescent="0.25">
      <c r="B47"/>
    </row>
    <row r="48" spans="1:2" x14ac:dyDescent="0.25">
      <c r="B48"/>
    </row>
    <row r="49" spans="2:2" x14ac:dyDescent="0.25">
      <c r="B49"/>
    </row>
    <row r="50" spans="2:2" x14ac:dyDescent="0.25">
      <c r="B50"/>
    </row>
    <row r="51" spans="2:2" x14ac:dyDescent="0.25">
      <c r="B51"/>
    </row>
    <row r="52" spans="2:2" x14ac:dyDescent="0.25">
      <c r="B52"/>
    </row>
    <row r="53" spans="2:2" x14ac:dyDescent="0.25">
      <c r="B53"/>
    </row>
    <row r="54" spans="2:2" x14ac:dyDescent="0.25">
      <c r="B54"/>
    </row>
    <row r="55" spans="2:2" x14ac:dyDescent="0.25">
      <c r="B55"/>
    </row>
    <row r="56" spans="2:2" x14ac:dyDescent="0.25">
      <c r="B56"/>
    </row>
    <row r="57" spans="2:2" x14ac:dyDescent="0.25">
      <c r="B57"/>
    </row>
    <row r="58" spans="2:2" x14ac:dyDescent="0.25">
      <c r="B58"/>
    </row>
    <row r="59" spans="2:2" x14ac:dyDescent="0.25">
      <c r="B59"/>
    </row>
    <row r="60" spans="2:2" x14ac:dyDescent="0.25">
      <c r="B60"/>
    </row>
    <row r="61" spans="2:2" x14ac:dyDescent="0.25">
      <c r="B61"/>
    </row>
    <row r="62" spans="2:2" x14ac:dyDescent="0.25">
      <c r="B62"/>
    </row>
    <row r="63" spans="2:2" x14ac:dyDescent="0.25">
      <c r="B63"/>
    </row>
    <row r="64" spans="2:2" x14ac:dyDescent="0.25">
      <c r="B64"/>
    </row>
    <row r="65" spans="2:2" x14ac:dyDescent="0.25">
      <c r="B65"/>
    </row>
    <row r="66" spans="2:2" x14ac:dyDescent="0.25">
      <c r="B66"/>
    </row>
    <row r="67" spans="2:2" x14ac:dyDescent="0.25">
      <c r="B67"/>
    </row>
    <row r="68" spans="2:2" x14ac:dyDescent="0.25">
      <c r="B68"/>
    </row>
    <row r="69" spans="2:2" x14ac:dyDescent="0.25">
      <c r="B69"/>
    </row>
    <row r="70" spans="2:2" x14ac:dyDescent="0.25">
      <c r="B70"/>
    </row>
    <row r="71" spans="2:2" x14ac:dyDescent="0.25">
      <c r="B71"/>
    </row>
    <row r="72" spans="2:2" x14ac:dyDescent="0.25">
      <c r="B72"/>
    </row>
    <row r="73" spans="2:2" x14ac:dyDescent="0.25">
      <c r="B73"/>
    </row>
    <row r="74" spans="2:2" x14ac:dyDescent="0.25">
      <c r="B74"/>
    </row>
    <row r="75" spans="2:2" x14ac:dyDescent="0.25">
      <c r="B75"/>
    </row>
    <row r="76" spans="2:2" x14ac:dyDescent="0.25">
      <c r="B76"/>
    </row>
    <row r="77" spans="2:2" x14ac:dyDescent="0.25">
      <c r="B77"/>
    </row>
    <row r="78" spans="2:2" x14ac:dyDescent="0.25">
      <c r="B78"/>
    </row>
    <row r="79" spans="2:2" x14ac:dyDescent="0.25">
      <c r="B79"/>
    </row>
    <row r="80" spans="2:2" x14ac:dyDescent="0.25">
      <c r="B80"/>
    </row>
    <row r="81" spans="2:2" x14ac:dyDescent="0.25">
      <c r="B81"/>
    </row>
    <row r="82" spans="2:2" x14ac:dyDescent="0.25">
      <c r="B82"/>
    </row>
    <row r="83" spans="2:2" x14ac:dyDescent="0.25">
      <c r="B83"/>
    </row>
    <row r="84" spans="2:2" x14ac:dyDescent="0.25">
      <c r="B84"/>
    </row>
    <row r="85" spans="2:2" x14ac:dyDescent="0.25">
      <c r="B85"/>
    </row>
    <row r="86" spans="2:2" x14ac:dyDescent="0.25">
      <c r="B86"/>
    </row>
    <row r="87" spans="2:2" x14ac:dyDescent="0.25">
      <c r="B87"/>
    </row>
    <row r="88" spans="2:2" x14ac:dyDescent="0.25">
      <c r="B88"/>
    </row>
    <row r="89" spans="2:2" x14ac:dyDescent="0.25">
      <c r="B89"/>
    </row>
    <row r="90" spans="2:2" x14ac:dyDescent="0.25">
      <c r="B90"/>
    </row>
    <row r="91" spans="2:2" x14ac:dyDescent="0.25">
      <c r="B91"/>
    </row>
    <row r="92" spans="2:2" x14ac:dyDescent="0.25">
      <c r="B92"/>
    </row>
    <row r="93" spans="2:2" x14ac:dyDescent="0.25">
      <c r="B93"/>
    </row>
    <row r="94" spans="2:2" x14ac:dyDescent="0.25">
      <c r="B94"/>
    </row>
    <row r="95" spans="2:2" x14ac:dyDescent="0.25">
      <c r="B95"/>
    </row>
    <row r="96" spans="2:2" x14ac:dyDescent="0.25">
      <c r="B96"/>
    </row>
    <row r="97" spans="2:2" x14ac:dyDescent="0.25">
      <c r="B97"/>
    </row>
    <row r="98" spans="2:2" x14ac:dyDescent="0.25">
      <c r="B98"/>
    </row>
    <row r="99" spans="2:2" x14ac:dyDescent="0.25">
      <c r="B99"/>
    </row>
    <row r="100" spans="2:2" x14ac:dyDescent="0.25">
      <c r="B100"/>
    </row>
    <row r="101" spans="2:2" x14ac:dyDescent="0.25">
      <c r="B101"/>
    </row>
    <row r="102" spans="2:2" x14ac:dyDescent="0.25">
      <c r="B102"/>
    </row>
    <row r="103" spans="2:2" x14ac:dyDescent="0.25">
      <c r="B103"/>
    </row>
    <row r="104" spans="2:2" x14ac:dyDescent="0.25">
      <c r="B104"/>
    </row>
    <row r="105" spans="2:2" x14ac:dyDescent="0.25">
      <c r="B105"/>
    </row>
    <row r="106" spans="2:2" x14ac:dyDescent="0.25">
      <c r="B106"/>
    </row>
    <row r="107" spans="2:2" x14ac:dyDescent="0.25">
      <c r="B107"/>
    </row>
    <row r="108" spans="2:2" x14ac:dyDescent="0.25">
      <c r="B108"/>
    </row>
    <row r="109" spans="2:2" x14ac:dyDescent="0.25">
      <c r="B109"/>
    </row>
    <row r="110" spans="2:2" x14ac:dyDescent="0.25">
      <c r="B110"/>
    </row>
    <row r="111" spans="2:2" x14ac:dyDescent="0.25">
      <c r="B111"/>
    </row>
    <row r="112" spans="2:2" x14ac:dyDescent="0.25">
      <c r="B112"/>
    </row>
    <row r="113" spans="2:2" x14ac:dyDescent="0.25">
      <c r="B113"/>
    </row>
    <row r="114" spans="2:2" x14ac:dyDescent="0.25">
      <c r="B114"/>
    </row>
    <row r="115" spans="2:2" x14ac:dyDescent="0.25">
      <c r="B115"/>
    </row>
    <row r="116" spans="2:2" x14ac:dyDescent="0.25">
      <c r="B116"/>
    </row>
    <row r="117" spans="2:2" x14ac:dyDescent="0.25">
      <c r="B117"/>
    </row>
    <row r="118" spans="2:2" x14ac:dyDescent="0.25">
      <c r="B118"/>
    </row>
    <row r="119" spans="2:2" x14ac:dyDescent="0.25">
      <c r="B119"/>
    </row>
    <row r="120" spans="2:2" x14ac:dyDescent="0.25">
      <c r="B120"/>
    </row>
    <row r="121" spans="2:2" x14ac:dyDescent="0.25">
      <c r="B121"/>
    </row>
    <row r="122" spans="2:2" x14ac:dyDescent="0.25">
      <c r="B122"/>
    </row>
    <row r="123" spans="2:2" x14ac:dyDescent="0.25">
      <c r="B123"/>
    </row>
    <row r="124" spans="2:2" x14ac:dyDescent="0.25">
      <c r="B124"/>
    </row>
    <row r="125" spans="2:2" x14ac:dyDescent="0.25">
      <c r="B125"/>
    </row>
  </sheetData>
  <mergeCells count="2">
    <mergeCell ref="A1:B1"/>
    <mergeCell ref="A3:B3"/>
  </mergeCells>
  <printOptions horizontalCentered="1" verticalCentered="1"/>
  <pageMargins left="0.7" right="0.7" top="0.5" bottom="0.25" header="0.3" footer="0.3"/>
  <pageSetup scale="3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D86F5-B3C5-4E5E-9CE0-09B7FB2EC249}">
  <sheetPr>
    <tabColor theme="6"/>
    <pageSetUpPr fitToPage="1"/>
  </sheetPr>
  <dimension ref="A1:B129"/>
  <sheetViews>
    <sheetView zoomScaleNormal="100" workbookViewId="0">
      <selection activeCell="B5" sqref="B5"/>
    </sheetView>
  </sheetViews>
  <sheetFormatPr defaultRowHeight="15" x14ac:dyDescent="0.25"/>
  <cols>
    <col min="1" max="1" width="69.5703125" bestFit="1" customWidth="1"/>
    <col min="2" max="2" width="11.28515625" style="149" customWidth="1"/>
  </cols>
  <sheetData>
    <row r="1" spans="1:2" s="143" customFormat="1" ht="70.5" customHeight="1" thickBot="1" x14ac:dyDescent="0.75">
      <c r="A1" s="322" t="s">
        <v>111</v>
      </c>
      <c r="B1" s="323"/>
    </row>
    <row r="2" spans="1:2" ht="15.75" x14ac:dyDescent="0.25">
      <c r="A2" s="181" t="s">
        <v>77</v>
      </c>
      <c r="B2" s="144" t="s">
        <v>78</v>
      </c>
    </row>
    <row r="3" spans="1:2" ht="15.75" x14ac:dyDescent="0.25">
      <c r="A3" s="324" t="s">
        <v>79</v>
      </c>
      <c r="B3" s="325"/>
    </row>
    <row r="4" spans="1:2" s="82" customFormat="1" ht="15.75" x14ac:dyDescent="0.25">
      <c r="A4" s="182" t="s">
        <v>112</v>
      </c>
      <c r="B4" s="183"/>
    </row>
    <row r="5" spans="1:2" s="82" customFormat="1" ht="15.75" x14ac:dyDescent="0.25">
      <c r="A5" s="185" t="s">
        <v>113</v>
      </c>
      <c r="B5" s="183"/>
    </row>
    <row r="6" spans="1:2" s="82" customFormat="1" ht="15.75" x14ac:dyDescent="0.25">
      <c r="A6" s="185" t="s">
        <v>114</v>
      </c>
      <c r="B6" s="183"/>
    </row>
    <row r="7" spans="1:2" s="82" customFormat="1" ht="15.75" x14ac:dyDescent="0.25">
      <c r="A7" s="185" t="s">
        <v>115</v>
      </c>
      <c r="B7" s="183"/>
    </row>
    <row r="8" spans="1:2" s="82" customFormat="1" ht="15.75" x14ac:dyDescent="0.25">
      <c r="A8" s="185" t="s">
        <v>116</v>
      </c>
      <c r="B8" s="183"/>
    </row>
    <row r="9" spans="1:2" s="82" customFormat="1" ht="15.75" x14ac:dyDescent="0.25">
      <c r="A9" s="185" t="s">
        <v>81</v>
      </c>
      <c r="B9" s="183"/>
    </row>
    <row r="10" spans="1:2" s="82" customFormat="1" ht="15.75" x14ac:dyDescent="0.25">
      <c r="A10" s="182" t="s">
        <v>82</v>
      </c>
      <c r="B10" s="183"/>
    </row>
    <row r="11" spans="1:2" s="82" customFormat="1" ht="15.75" x14ac:dyDescent="0.25">
      <c r="A11" s="185" t="s">
        <v>83</v>
      </c>
      <c r="B11" s="183"/>
    </row>
    <row r="12" spans="1:2" s="82" customFormat="1" ht="15.75" x14ac:dyDescent="0.25">
      <c r="A12" s="185" t="s">
        <v>84</v>
      </c>
      <c r="B12" s="183"/>
    </row>
    <row r="13" spans="1:2" s="82" customFormat="1" ht="15.75" x14ac:dyDescent="0.25">
      <c r="A13" s="185" t="s">
        <v>85</v>
      </c>
      <c r="B13" s="183"/>
    </row>
    <row r="14" spans="1:2" s="82" customFormat="1" ht="15.75" x14ac:dyDescent="0.25">
      <c r="A14" s="185" t="s">
        <v>86</v>
      </c>
      <c r="B14" s="183"/>
    </row>
    <row r="15" spans="1:2" s="82" customFormat="1" ht="15.75" x14ac:dyDescent="0.25">
      <c r="A15" s="185" t="s">
        <v>87</v>
      </c>
      <c r="B15" s="183"/>
    </row>
    <row r="16" spans="1:2" s="82" customFormat="1" ht="15.75" x14ac:dyDescent="0.25">
      <c r="A16" s="182" t="s">
        <v>88</v>
      </c>
      <c r="B16" s="183"/>
    </row>
    <row r="17" spans="1:2" s="82" customFormat="1" ht="15.75" x14ac:dyDescent="0.25">
      <c r="A17" s="185" t="s">
        <v>89</v>
      </c>
      <c r="B17" s="183"/>
    </row>
    <row r="18" spans="1:2" s="82" customFormat="1" ht="15.75" x14ac:dyDescent="0.25">
      <c r="A18" s="185" t="s">
        <v>90</v>
      </c>
      <c r="B18" s="183"/>
    </row>
    <row r="19" spans="1:2" s="82" customFormat="1" ht="15.75" x14ac:dyDescent="0.25">
      <c r="A19" s="185" t="s">
        <v>91</v>
      </c>
      <c r="B19" s="183"/>
    </row>
    <row r="20" spans="1:2" s="82" customFormat="1" ht="15.75" x14ac:dyDescent="0.25">
      <c r="A20" s="185" t="s">
        <v>92</v>
      </c>
      <c r="B20" s="183"/>
    </row>
    <row r="21" spans="1:2" s="82" customFormat="1" ht="15.75" x14ac:dyDescent="0.25">
      <c r="A21" s="185" t="s">
        <v>117</v>
      </c>
      <c r="B21" s="183"/>
    </row>
    <row r="22" spans="1:2" s="82" customFormat="1" ht="15.75" x14ac:dyDescent="0.25">
      <c r="A22" s="182" t="s">
        <v>94</v>
      </c>
      <c r="B22" s="183"/>
    </row>
    <row r="23" spans="1:2" s="82" customFormat="1" ht="15.75" x14ac:dyDescent="0.25">
      <c r="A23" s="185" t="s">
        <v>95</v>
      </c>
      <c r="B23" s="183"/>
    </row>
    <row r="24" spans="1:2" s="82" customFormat="1" ht="15.75" x14ac:dyDescent="0.25">
      <c r="A24" s="185" t="s">
        <v>96</v>
      </c>
      <c r="B24" s="183"/>
    </row>
    <row r="25" spans="1:2" s="82" customFormat="1" ht="15.75" x14ac:dyDescent="0.25">
      <c r="A25" s="182" t="s">
        <v>97</v>
      </c>
      <c r="B25" s="183"/>
    </row>
    <row r="26" spans="1:2" s="82" customFormat="1" ht="15.75" x14ac:dyDescent="0.25">
      <c r="A26" s="185" t="s">
        <v>98</v>
      </c>
      <c r="B26" s="183"/>
    </row>
    <row r="27" spans="1:2" s="82" customFormat="1" ht="15.75" x14ac:dyDescent="0.25">
      <c r="A27" s="185" t="s">
        <v>99</v>
      </c>
      <c r="B27" s="183"/>
    </row>
    <row r="28" spans="1:2" s="82" customFormat="1" ht="15.75" x14ac:dyDescent="0.25">
      <c r="A28" s="182" t="s">
        <v>100</v>
      </c>
      <c r="B28" s="183"/>
    </row>
    <row r="29" spans="1:2" s="82" customFormat="1" ht="15.75" x14ac:dyDescent="0.25">
      <c r="A29" s="185" t="s">
        <v>101</v>
      </c>
      <c r="B29" s="183"/>
    </row>
    <row r="30" spans="1:2" s="82" customFormat="1" ht="15.75" x14ac:dyDescent="0.25">
      <c r="A30" s="185" t="s">
        <v>102</v>
      </c>
      <c r="B30" s="183"/>
    </row>
    <row r="31" spans="1:2" s="82" customFormat="1" ht="15.75" x14ac:dyDescent="0.25">
      <c r="A31" s="185" t="s">
        <v>103</v>
      </c>
      <c r="B31" s="183"/>
    </row>
    <row r="32" spans="1:2" s="82" customFormat="1" ht="15.75" x14ac:dyDescent="0.25">
      <c r="A32" s="185" t="s">
        <v>104</v>
      </c>
      <c r="B32" s="183"/>
    </row>
    <row r="33" spans="1:2" s="82" customFormat="1" ht="15.75" x14ac:dyDescent="0.25">
      <c r="A33" s="185" t="s">
        <v>105</v>
      </c>
      <c r="B33" s="183"/>
    </row>
    <row r="34" spans="1:2" s="82" customFormat="1" ht="15.75" x14ac:dyDescent="0.25">
      <c r="A34" s="185" t="s">
        <v>106</v>
      </c>
      <c r="B34" s="183"/>
    </row>
    <row r="35" spans="1:2" s="82" customFormat="1" ht="15.75" x14ac:dyDescent="0.25">
      <c r="A35" s="182" t="s">
        <v>107</v>
      </c>
      <c r="B35" s="183"/>
    </row>
    <row r="36" spans="1:2" s="82" customFormat="1" ht="15.75" x14ac:dyDescent="0.25">
      <c r="A36" s="185" t="s">
        <v>108</v>
      </c>
      <c r="B36" s="183"/>
    </row>
    <row r="37" spans="1:2" s="82" customFormat="1" ht="15.75" x14ac:dyDescent="0.25">
      <c r="A37" s="185" t="s">
        <v>109</v>
      </c>
      <c r="B37" s="183"/>
    </row>
    <row r="38" spans="1:2" s="82" customFormat="1" ht="15.75" x14ac:dyDescent="0.25">
      <c r="A38" s="185" t="s">
        <v>110</v>
      </c>
      <c r="B38" s="183"/>
    </row>
    <row r="39" spans="1:2" s="82" customFormat="1" ht="15.75" x14ac:dyDescent="0.25">
      <c r="A39" s="185"/>
      <c r="B39" s="183"/>
    </row>
    <row r="40" spans="1:2" s="82" customFormat="1" ht="15.75" x14ac:dyDescent="0.25">
      <c r="A40" s="185"/>
      <c r="B40" s="183"/>
    </row>
    <row r="41" spans="1:2" s="148" customFormat="1" ht="15.75" customHeight="1" x14ac:dyDescent="0.35">
      <c r="A41" s="146" t="s">
        <v>20</v>
      </c>
      <c r="B41" s="147">
        <f>SUM(B5:B40)</f>
        <v>0</v>
      </c>
    </row>
    <row r="42" spans="1:2" ht="15.75" x14ac:dyDescent="0.25">
      <c r="A42" s="145"/>
      <c r="B42" s="145"/>
    </row>
    <row r="43" spans="1:2" x14ac:dyDescent="0.25">
      <c r="B43"/>
    </row>
    <row r="44" spans="1:2" x14ac:dyDescent="0.25">
      <c r="B44"/>
    </row>
    <row r="45" spans="1:2" x14ac:dyDescent="0.25">
      <c r="B45"/>
    </row>
    <row r="46" spans="1:2" x14ac:dyDescent="0.25">
      <c r="B46"/>
    </row>
    <row r="47" spans="1:2" x14ac:dyDescent="0.25">
      <c r="B47"/>
    </row>
    <row r="48" spans="1:2" x14ac:dyDescent="0.25">
      <c r="B48"/>
    </row>
    <row r="49" spans="2:2" x14ac:dyDescent="0.25">
      <c r="B49"/>
    </row>
    <row r="50" spans="2:2" x14ac:dyDescent="0.25">
      <c r="B50"/>
    </row>
    <row r="51" spans="2:2" x14ac:dyDescent="0.25">
      <c r="B51"/>
    </row>
    <row r="52" spans="2:2" x14ac:dyDescent="0.25">
      <c r="B52"/>
    </row>
    <row r="53" spans="2:2" x14ac:dyDescent="0.25">
      <c r="B53"/>
    </row>
    <row r="54" spans="2:2" x14ac:dyDescent="0.25">
      <c r="B54"/>
    </row>
    <row r="55" spans="2:2" x14ac:dyDescent="0.25">
      <c r="B55"/>
    </row>
    <row r="56" spans="2:2" x14ac:dyDescent="0.25">
      <c r="B56"/>
    </row>
    <row r="57" spans="2:2" x14ac:dyDescent="0.25">
      <c r="B57"/>
    </row>
    <row r="58" spans="2:2" x14ac:dyDescent="0.25">
      <c r="B58"/>
    </row>
    <row r="59" spans="2:2" x14ac:dyDescent="0.25">
      <c r="B59"/>
    </row>
    <row r="60" spans="2:2" x14ac:dyDescent="0.25">
      <c r="B60"/>
    </row>
    <row r="61" spans="2:2" x14ac:dyDescent="0.25">
      <c r="B61"/>
    </row>
    <row r="62" spans="2:2" x14ac:dyDescent="0.25">
      <c r="B62"/>
    </row>
    <row r="63" spans="2:2" x14ac:dyDescent="0.25">
      <c r="B63"/>
    </row>
    <row r="64" spans="2:2" x14ac:dyDescent="0.25">
      <c r="B64"/>
    </row>
    <row r="65" spans="2:2" x14ac:dyDescent="0.25">
      <c r="B65"/>
    </row>
    <row r="66" spans="2:2" x14ac:dyDescent="0.25">
      <c r="B66"/>
    </row>
    <row r="67" spans="2:2" x14ac:dyDescent="0.25">
      <c r="B67"/>
    </row>
    <row r="68" spans="2:2" x14ac:dyDescent="0.25">
      <c r="B68"/>
    </row>
    <row r="69" spans="2:2" x14ac:dyDescent="0.25">
      <c r="B69"/>
    </row>
    <row r="70" spans="2:2" x14ac:dyDescent="0.25">
      <c r="B70"/>
    </row>
    <row r="71" spans="2:2" x14ac:dyDescent="0.25">
      <c r="B71"/>
    </row>
    <row r="72" spans="2:2" x14ac:dyDescent="0.25">
      <c r="B72"/>
    </row>
    <row r="73" spans="2:2" x14ac:dyDescent="0.25">
      <c r="B73"/>
    </row>
    <row r="74" spans="2:2" x14ac:dyDescent="0.25">
      <c r="B74"/>
    </row>
    <row r="75" spans="2:2" x14ac:dyDescent="0.25">
      <c r="B75"/>
    </row>
    <row r="76" spans="2:2" x14ac:dyDescent="0.25">
      <c r="B76"/>
    </row>
    <row r="77" spans="2:2" x14ac:dyDescent="0.25">
      <c r="B77"/>
    </row>
    <row r="78" spans="2:2" x14ac:dyDescent="0.25">
      <c r="B78"/>
    </row>
    <row r="79" spans="2:2" x14ac:dyDescent="0.25">
      <c r="B79"/>
    </row>
    <row r="80" spans="2:2" x14ac:dyDescent="0.25">
      <c r="B80"/>
    </row>
    <row r="81" spans="2:2" x14ac:dyDescent="0.25">
      <c r="B81"/>
    </row>
    <row r="82" spans="2:2" x14ac:dyDescent="0.25">
      <c r="B82"/>
    </row>
    <row r="83" spans="2:2" x14ac:dyDescent="0.25">
      <c r="B83"/>
    </row>
    <row r="84" spans="2:2" x14ac:dyDescent="0.25">
      <c r="B84"/>
    </row>
    <row r="85" spans="2:2" x14ac:dyDescent="0.25">
      <c r="B85"/>
    </row>
    <row r="86" spans="2:2" x14ac:dyDescent="0.25">
      <c r="B86"/>
    </row>
    <row r="87" spans="2:2" x14ac:dyDescent="0.25">
      <c r="B87"/>
    </row>
    <row r="88" spans="2:2" x14ac:dyDescent="0.25">
      <c r="B88"/>
    </row>
    <row r="89" spans="2:2" x14ac:dyDescent="0.25">
      <c r="B89"/>
    </row>
    <row r="90" spans="2:2" x14ac:dyDescent="0.25">
      <c r="B90"/>
    </row>
    <row r="91" spans="2:2" x14ac:dyDescent="0.25">
      <c r="B91"/>
    </row>
    <row r="92" spans="2:2" x14ac:dyDescent="0.25">
      <c r="B92"/>
    </row>
    <row r="93" spans="2:2" x14ac:dyDescent="0.25">
      <c r="B93"/>
    </row>
    <row r="94" spans="2:2" x14ac:dyDescent="0.25">
      <c r="B94"/>
    </row>
    <row r="95" spans="2:2" x14ac:dyDescent="0.25">
      <c r="B95"/>
    </row>
    <row r="96" spans="2:2" x14ac:dyDescent="0.25">
      <c r="B96"/>
    </row>
    <row r="97" spans="2:2" x14ac:dyDescent="0.25">
      <c r="B97"/>
    </row>
    <row r="98" spans="2:2" x14ac:dyDescent="0.25">
      <c r="B98"/>
    </row>
    <row r="99" spans="2:2" x14ac:dyDescent="0.25">
      <c r="B99"/>
    </row>
    <row r="100" spans="2:2" x14ac:dyDescent="0.25">
      <c r="B100"/>
    </row>
    <row r="101" spans="2:2" x14ac:dyDescent="0.25">
      <c r="B101"/>
    </row>
    <row r="102" spans="2:2" x14ac:dyDescent="0.25">
      <c r="B102"/>
    </row>
    <row r="103" spans="2:2" x14ac:dyDescent="0.25">
      <c r="B103"/>
    </row>
    <row r="104" spans="2:2" x14ac:dyDescent="0.25">
      <c r="B104"/>
    </row>
    <row r="105" spans="2:2" x14ac:dyDescent="0.25">
      <c r="B105"/>
    </row>
    <row r="106" spans="2:2" x14ac:dyDescent="0.25">
      <c r="B106"/>
    </row>
    <row r="107" spans="2:2" x14ac:dyDescent="0.25">
      <c r="B107"/>
    </row>
    <row r="108" spans="2:2" x14ac:dyDescent="0.25">
      <c r="B108"/>
    </row>
    <row r="109" spans="2:2" x14ac:dyDescent="0.25">
      <c r="B109"/>
    </row>
    <row r="110" spans="2:2" x14ac:dyDescent="0.25">
      <c r="B110"/>
    </row>
    <row r="111" spans="2:2" x14ac:dyDescent="0.25">
      <c r="B111"/>
    </row>
    <row r="112" spans="2:2" x14ac:dyDescent="0.25">
      <c r="B112"/>
    </row>
    <row r="113" spans="2:2" x14ac:dyDescent="0.25">
      <c r="B113"/>
    </row>
    <row r="114" spans="2:2" x14ac:dyDescent="0.25">
      <c r="B114"/>
    </row>
    <row r="115" spans="2:2" x14ac:dyDescent="0.25">
      <c r="B115"/>
    </row>
    <row r="116" spans="2:2" x14ac:dyDescent="0.25">
      <c r="B116"/>
    </row>
    <row r="117" spans="2:2" x14ac:dyDescent="0.25">
      <c r="B117"/>
    </row>
    <row r="118" spans="2:2" x14ac:dyDescent="0.25">
      <c r="B118"/>
    </row>
    <row r="119" spans="2:2" x14ac:dyDescent="0.25">
      <c r="B119"/>
    </row>
    <row r="120" spans="2:2" x14ac:dyDescent="0.25">
      <c r="B120"/>
    </row>
    <row r="121" spans="2:2" x14ac:dyDescent="0.25">
      <c r="B121"/>
    </row>
    <row r="122" spans="2:2" x14ac:dyDescent="0.25">
      <c r="B122"/>
    </row>
    <row r="123" spans="2:2" x14ac:dyDescent="0.25">
      <c r="B123"/>
    </row>
    <row r="124" spans="2:2" x14ac:dyDescent="0.25">
      <c r="B124"/>
    </row>
    <row r="125" spans="2:2" x14ac:dyDescent="0.25">
      <c r="B125"/>
    </row>
    <row r="126" spans="2:2" x14ac:dyDescent="0.25">
      <c r="B126"/>
    </row>
    <row r="127" spans="2:2" x14ac:dyDescent="0.25">
      <c r="B127"/>
    </row>
    <row r="128" spans="2:2" x14ac:dyDescent="0.25">
      <c r="B128"/>
    </row>
    <row r="129" spans="2:2" x14ac:dyDescent="0.25">
      <c r="B129"/>
    </row>
  </sheetData>
  <mergeCells count="2">
    <mergeCell ref="A1:B1"/>
    <mergeCell ref="A3:B3"/>
  </mergeCells>
  <printOptions horizontalCentered="1" verticalCentered="1"/>
  <pageMargins left="0.7" right="0.7" top="0.5" bottom="0.25" header="0.3" footer="0.3"/>
  <pageSetup scale="3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D64F4-21B6-4654-9A97-AA405845ABDA}">
  <sheetPr>
    <tabColor rgb="FF00B0F0"/>
  </sheetPr>
  <dimension ref="A1:B14"/>
  <sheetViews>
    <sheetView workbookViewId="0"/>
  </sheetViews>
  <sheetFormatPr defaultRowHeight="15" x14ac:dyDescent="0.25"/>
  <cols>
    <col min="1" max="1" width="42" bestFit="1" customWidth="1"/>
    <col min="2" max="2" width="89.85546875" bestFit="1" customWidth="1"/>
  </cols>
  <sheetData>
    <row r="1" spans="1:2" ht="22.5" customHeight="1" x14ac:dyDescent="0.3">
      <c r="A1" s="201" t="s">
        <v>118</v>
      </c>
      <c r="B1" s="9"/>
    </row>
    <row r="2" spans="1:2" x14ac:dyDescent="0.25">
      <c r="A2" s="11" t="s">
        <v>119</v>
      </c>
      <c r="B2" s="12" t="s">
        <v>120</v>
      </c>
    </row>
    <row r="3" spans="1:2" x14ac:dyDescent="0.25">
      <c r="A3" s="11" t="s">
        <v>121</v>
      </c>
      <c r="B3" s="12" t="s">
        <v>122</v>
      </c>
    </row>
    <row r="4" spans="1:2" x14ac:dyDescent="0.25">
      <c r="A4" s="11" t="s">
        <v>123</v>
      </c>
      <c r="B4" s="12" t="s">
        <v>124</v>
      </c>
    </row>
    <row r="5" spans="1:2" x14ac:dyDescent="0.25">
      <c r="A5" s="11" t="s">
        <v>125</v>
      </c>
      <c r="B5" s="12" t="s">
        <v>126</v>
      </c>
    </row>
    <row r="6" spans="1:2" x14ac:dyDescent="0.25">
      <c r="A6" s="11" t="s">
        <v>127</v>
      </c>
      <c r="B6" s="12" t="s">
        <v>128</v>
      </c>
    </row>
    <row r="7" spans="1:2" x14ac:dyDescent="0.25">
      <c r="A7" s="11" t="s">
        <v>129</v>
      </c>
      <c r="B7" s="12" t="s">
        <v>130</v>
      </c>
    </row>
    <row r="8" spans="1:2" x14ac:dyDescent="0.25">
      <c r="A8" s="11" t="s">
        <v>131</v>
      </c>
      <c r="B8" s="12" t="s">
        <v>132</v>
      </c>
    </row>
    <row r="9" spans="1:2" x14ac:dyDescent="0.25">
      <c r="A9" s="11" t="s">
        <v>133</v>
      </c>
      <c r="B9" s="12" t="s">
        <v>134</v>
      </c>
    </row>
    <row r="10" spans="1:2" ht="24.75" customHeight="1" x14ac:dyDescent="0.3">
      <c r="A10" s="202" t="s">
        <v>135</v>
      </c>
      <c r="B10" s="10"/>
    </row>
    <row r="11" spans="1:2" x14ac:dyDescent="0.25">
      <c r="A11" s="13" t="s">
        <v>136</v>
      </c>
      <c r="B11" s="14" t="s">
        <v>137</v>
      </c>
    </row>
    <row r="12" spans="1:2" x14ac:dyDescent="0.25">
      <c r="A12" s="13" t="s">
        <v>138</v>
      </c>
      <c r="B12" s="14" t="s">
        <v>139</v>
      </c>
    </row>
    <row r="13" spans="1:2" x14ac:dyDescent="0.25">
      <c r="A13" s="13" t="s">
        <v>140</v>
      </c>
      <c r="B13" s="14" t="s">
        <v>141</v>
      </c>
    </row>
    <row r="14" spans="1:2" x14ac:dyDescent="0.25">
      <c r="A14" s="13" t="s">
        <v>142</v>
      </c>
      <c r="B14" s="14" t="s">
        <v>143</v>
      </c>
    </row>
  </sheetData>
  <sheetProtection algorithmName="SHA-512" hashValue="cpTm5g7uTtUYKMndl3GJiry0h174A9wi1FsYgJRZV3ueX2TOCvtJt0tQJp4ZSINxhQVHBcs9yeiWy3xclEgA8w==" saltValue="T+E2jILOYxqN8hxMaXf0BQ==" spinCount="100000" sheet="1" objects="1" scenarios="1"/>
  <hyperlinks>
    <hyperlink ref="B3" r:id="rId1" xr:uid="{83A7CC52-B505-4D8F-8E9F-8B5211715832}"/>
    <hyperlink ref="B5" r:id="rId2" xr:uid="{189772F8-2FC7-40E3-A9F2-FD8E820B26F4}"/>
    <hyperlink ref="B6" r:id="rId3" xr:uid="{7B5CB20D-D68B-4132-8EE1-0FBAE60C6E8C}"/>
    <hyperlink ref="B11" r:id="rId4" xr:uid="{0B436347-B089-43B0-82F9-B6893D8E678C}"/>
    <hyperlink ref="B12" r:id="rId5" xr:uid="{D6920A4C-C8CE-487C-BCB2-1E19C78E0C21}"/>
    <hyperlink ref="B13" r:id="rId6" xr:uid="{85A5F48C-7135-4B49-9F31-F8821C30C379}"/>
    <hyperlink ref="B14" r:id="rId7" location="get-help-now " xr:uid="{BCC18732-5651-4F47-815C-2280D1559730}"/>
    <hyperlink ref="B2" r:id="rId8" xr:uid="{14AFCF75-4D01-469D-A6B7-CD35017EAA8E}"/>
    <hyperlink ref="B7" r:id="rId9" xr:uid="{D4B76ED8-A5B5-4F98-9DE5-14AE779B2506}"/>
    <hyperlink ref="B4" r:id="rId10" xr:uid="{F4427705-4736-4F67-8416-DC58FA9C0015}"/>
    <hyperlink ref="B8" r:id="rId11" xr:uid="{428D78A1-8876-4BAA-BCCC-6D4A3FFFA390}"/>
    <hyperlink ref="B9" r:id="rId12" xr:uid="{C6B20D66-9F91-4522-A443-C7C1D1284C59}"/>
  </hyperlinks>
  <pageMargins left="0.7" right="0.7" top="0.75" bottom="0.75" header="0.3" footer="0.3"/>
  <pageSetup orientation="portrait" r:id="rId1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CFF3F-EE42-4ADD-992F-789859B62270}">
  <dimension ref="B1:E35"/>
  <sheetViews>
    <sheetView topLeftCell="A9" workbookViewId="0">
      <selection activeCell="B22" sqref="B22"/>
    </sheetView>
  </sheetViews>
  <sheetFormatPr defaultRowHeight="15" x14ac:dyDescent="0.25"/>
  <cols>
    <col min="1" max="1" width="3.140625" customWidth="1"/>
    <col min="2" max="2" width="35.7109375" customWidth="1"/>
    <col min="3" max="3" width="15.42578125" customWidth="1"/>
  </cols>
  <sheetData>
    <row r="1" spans="2:5" ht="15.75" thickBot="1" x14ac:dyDescent="0.3">
      <c r="C1" s="41" t="s">
        <v>144</v>
      </c>
    </row>
    <row r="2" spans="2:5" x14ac:dyDescent="0.25">
      <c r="B2" s="37" t="s">
        <v>145</v>
      </c>
      <c r="C2" s="38" t="s">
        <v>146</v>
      </c>
      <c r="E2" s="42"/>
    </row>
    <row r="3" spans="2:5" x14ac:dyDescent="0.25">
      <c r="B3" s="29" t="s">
        <v>147</v>
      </c>
      <c r="C3" s="31">
        <v>74.099999999999994</v>
      </c>
    </row>
    <row r="4" spans="2:5" x14ac:dyDescent="0.25">
      <c r="B4" s="29" t="s">
        <v>148</v>
      </c>
      <c r="C4" s="31">
        <v>105.6</v>
      </c>
    </row>
    <row r="5" spans="2:5" x14ac:dyDescent="0.25">
      <c r="B5" s="29" t="s">
        <v>149</v>
      </c>
      <c r="C5" s="31">
        <v>22.9</v>
      </c>
    </row>
    <row r="6" spans="2:5" x14ac:dyDescent="0.25">
      <c r="B6" s="29" t="s">
        <v>150</v>
      </c>
      <c r="C6" s="31">
        <v>55</v>
      </c>
    </row>
    <row r="7" spans="2:5" x14ac:dyDescent="0.25">
      <c r="B7" s="29" t="s">
        <v>151</v>
      </c>
      <c r="C7" s="31">
        <v>25</v>
      </c>
    </row>
    <row r="8" spans="2:5" x14ac:dyDescent="0.25">
      <c r="B8" s="29" t="s">
        <v>152</v>
      </c>
      <c r="C8" s="31">
        <v>28.6</v>
      </c>
    </row>
    <row r="9" spans="2:5" ht="15.75" thickBot="1" x14ac:dyDescent="0.3">
      <c r="B9" s="30" t="s">
        <v>153</v>
      </c>
      <c r="C9" s="32">
        <v>16</v>
      </c>
    </row>
    <row r="10" spans="2:5" ht="15.75" thickBot="1" x14ac:dyDescent="0.3">
      <c r="B10" s="1"/>
      <c r="C10" s="1"/>
    </row>
    <row r="11" spans="2:5" x14ac:dyDescent="0.25">
      <c r="B11" s="39" t="s">
        <v>154</v>
      </c>
      <c r="C11" s="38" t="s">
        <v>146</v>
      </c>
    </row>
    <row r="12" spans="2:5" x14ac:dyDescent="0.25">
      <c r="B12" s="28" t="s">
        <v>155</v>
      </c>
      <c r="C12" s="31">
        <v>15</v>
      </c>
    </row>
    <row r="13" spans="2:5" x14ac:dyDescent="0.25">
      <c r="B13" s="28" t="s">
        <v>156</v>
      </c>
      <c r="C13" s="31">
        <v>30</v>
      </c>
    </row>
    <row r="14" spans="2:5" x14ac:dyDescent="0.25">
      <c r="B14" s="28" t="s">
        <v>157</v>
      </c>
      <c r="C14" s="31">
        <v>50</v>
      </c>
    </row>
    <row r="15" spans="2:5" ht="15.75" thickBot="1" x14ac:dyDescent="0.3">
      <c r="B15" s="34" t="s">
        <v>158</v>
      </c>
      <c r="C15" s="32">
        <v>75</v>
      </c>
    </row>
    <row r="16" spans="2:5" x14ac:dyDescent="0.25">
      <c r="B16" s="35"/>
      <c r="C16" s="36"/>
    </row>
    <row r="17" spans="2:3" x14ac:dyDescent="0.25">
      <c r="B17" t="s">
        <v>159</v>
      </c>
      <c r="C17" s="15" t="s">
        <v>160</v>
      </c>
    </row>
    <row r="18" spans="2:3" x14ac:dyDescent="0.25">
      <c r="C18" t="s">
        <v>161</v>
      </c>
    </row>
    <row r="19" spans="2:3" x14ac:dyDescent="0.25">
      <c r="B19" t="s">
        <v>162</v>
      </c>
      <c r="C19" s="66" t="s">
        <v>53</v>
      </c>
    </row>
    <row r="20" spans="2:3" x14ac:dyDescent="0.25">
      <c r="B20" t="s">
        <v>163</v>
      </c>
      <c r="C20" s="66" t="s">
        <v>54</v>
      </c>
    </row>
    <row r="21" spans="2:3" x14ac:dyDescent="0.25">
      <c r="C21" s="66" t="s">
        <v>55</v>
      </c>
    </row>
    <row r="22" spans="2:3" x14ac:dyDescent="0.25">
      <c r="C22" s="66" t="s">
        <v>59</v>
      </c>
    </row>
    <row r="23" spans="2:3" x14ac:dyDescent="0.25">
      <c r="C23" s="66" t="s">
        <v>60</v>
      </c>
    </row>
    <row r="24" spans="2:3" x14ac:dyDescent="0.25">
      <c r="C24" s="66" t="s">
        <v>61</v>
      </c>
    </row>
    <row r="25" spans="2:3" x14ac:dyDescent="0.25">
      <c r="C25" s="66" t="s">
        <v>62</v>
      </c>
    </row>
    <row r="26" spans="2:3" x14ac:dyDescent="0.25">
      <c r="C26" s="66" t="s">
        <v>65</v>
      </c>
    </row>
    <row r="27" spans="2:3" x14ac:dyDescent="0.25">
      <c r="C27" s="66" t="s">
        <v>66</v>
      </c>
    </row>
    <row r="28" spans="2:3" x14ac:dyDescent="0.25">
      <c r="C28" s="66" t="s">
        <v>67</v>
      </c>
    </row>
    <row r="29" spans="2:3" x14ac:dyDescent="0.25">
      <c r="C29" s="66" t="s">
        <v>68</v>
      </c>
    </row>
    <row r="30" spans="2:3" x14ac:dyDescent="0.25">
      <c r="C30" s="66" t="s">
        <v>69</v>
      </c>
    </row>
    <row r="31" spans="2:3" x14ac:dyDescent="0.25">
      <c r="C31" s="66" t="s">
        <v>70</v>
      </c>
    </row>
    <row r="32" spans="2:3" x14ac:dyDescent="0.25">
      <c r="C32" s="66" t="s">
        <v>71</v>
      </c>
    </row>
    <row r="33" spans="3:3" x14ac:dyDescent="0.25">
      <c r="C33" s="66" t="s">
        <v>72</v>
      </c>
    </row>
    <row r="34" spans="3:3" x14ac:dyDescent="0.25">
      <c r="C34" s="66" t="s">
        <v>73</v>
      </c>
    </row>
    <row r="35" spans="3:3" x14ac:dyDescent="0.25">
      <c r="C35" s="66" t="s">
        <v>74</v>
      </c>
    </row>
  </sheetData>
  <sheetProtection algorithmName="SHA-512" hashValue="8gG9ep6HTL7UTLmcbL//wHMwaKLbIZ7f9BvH4v95qvQPMWv4aFtkPZgOcrNL+JM3JZ8BnL3M99pjoqMIhcUWKg==" saltValue="NK8bl608kYzGc0iWWLIL6Q=="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4D5F1BD4213844AB272C532DD5E17B" ma:contentTypeVersion="12" ma:contentTypeDescription="Create a new document." ma:contentTypeScope="" ma:versionID="1167e370b4e9a30e3cc48bdead7598d0">
  <xsd:schema xmlns:xsd="http://www.w3.org/2001/XMLSchema" xmlns:xs="http://www.w3.org/2001/XMLSchema" xmlns:p="http://schemas.microsoft.com/office/2006/metadata/properties" xmlns:ns2="4614225c-1bb3-44bc-8f35-cc573c803efb" targetNamespace="http://schemas.microsoft.com/office/2006/metadata/properties" ma:root="true" ma:fieldsID="4a214015151b0fee59ae8441be2d56bf" ns2:_="">
    <xsd:import namespace="4614225c-1bb3-44bc-8f35-cc573c803e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14225c-1bb3-44bc-8f35-cc573c803e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8ed7cba-b263-44e1-aaea-116db9091a5a"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614225c-1bb3-44bc-8f35-cc573c803efb">
      <Terms xmlns="http://schemas.microsoft.com/office/infopath/2007/PartnerControls"/>
    </lcf76f155ced4ddcb4097134ff3c332f>
    <MediaLengthInSeconds xmlns="4614225c-1bb3-44bc-8f35-cc573c803ef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DA9038-A677-4AE2-A1E9-1BD10921FB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14225c-1bb3-44bc-8f35-cc573c803e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30D6E5-4C3C-4898-A0FB-FC1CEF26CD95}">
  <ds:schemaRefs>
    <ds:schemaRef ds:uri="http://schemas.microsoft.com/office/2006/documentManagement/types"/>
    <ds:schemaRef ds:uri="http://purl.org/dc/elements/1.1/"/>
    <ds:schemaRef ds:uri="http://schemas.microsoft.com/office/2006/metadata/properties"/>
    <ds:schemaRef ds:uri="4614225c-1bb3-44bc-8f35-cc573c803efb"/>
    <ds:schemaRef ds:uri="http://schemas.microsoft.com/office/infopath/2007/PartnerControl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5934D5C2-204A-472E-8298-7DF1A43133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Costs &amp; Resources</vt:lpstr>
      <vt:lpstr>Spending Plan - ON Campus</vt:lpstr>
      <vt:lpstr>Spending Plan - OFF Campus</vt:lpstr>
      <vt:lpstr>Campus Resources</vt:lpstr>
      <vt:lpstr>Fees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Owner</dc:creator>
  <cp:keywords/>
  <dc:description/>
  <cp:lastModifiedBy>Glenda Eichman</cp:lastModifiedBy>
  <cp:revision/>
  <dcterms:created xsi:type="dcterms:W3CDTF">2008-10-13T13:30:46Z</dcterms:created>
  <dcterms:modified xsi:type="dcterms:W3CDTF">2024-09-11T18:44:55Z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0x0101008C4D5F1BD4213844AB272C532DD5E17B</vt:lpwstr>
  </property>
  <property fmtid="{D5CDD505-2E9C-101B-9397-08002B2CF9AE}" pid="3" name="Order">
    <vt:r8>225600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